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єкти\43 сесія\05 звіт бюджет І півріччя 2025 р\"/>
    </mc:Choice>
  </mc:AlternateContent>
  <xr:revisionPtr revIDLastSave="0" documentId="13_ncr:1_{38B1CD81-9DA5-44EC-ABC1-B2ED56870C8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definedNames>
    <definedName name="_xlnm.Print_Titles" localSheetId="0">Лист1!$A:$B,Лист1!$5:$7</definedName>
    <definedName name="_xlnm.Print_Area" localSheetId="0">Лист1!$A$1:$I$117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E108" i="1" l="1"/>
  <c r="F108" i="1"/>
  <c r="D108" i="1"/>
  <c r="F104" i="1" l="1"/>
  <c r="F84" i="1" l="1"/>
  <c r="I73" i="1" l="1"/>
  <c r="I74" i="1"/>
  <c r="I75" i="1"/>
  <c r="D71" i="1"/>
  <c r="E71" i="1"/>
  <c r="F71" i="1"/>
  <c r="C71" i="1"/>
  <c r="F21" i="1" l="1"/>
  <c r="F43" i="1"/>
  <c r="F44" i="1"/>
  <c r="F40" i="1"/>
  <c r="F100" i="1" l="1"/>
  <c r="D100" i="1"/>
  <c r="H103" i="1"/>
  <c r="C100" i="1"/>
  <c r="C99" i="1" s="1"/>
  <c r="D99" i="1" l="1"/>
  <c r="F99" i="1"/>
  <c r="I109" i="1"/>
  <c r="E107" i="1"/>
  <c r="F107" i="1"/>
  <c r="D107" i="1"/>
  <c r="I107" i="1" l="1"/>
  <c r="I108" i="1"/>
  <c r="E84" i="1" l="1"/>
  <c r="G84" i="1"/>
  <c r="D84" i="1"/>
  <c r="F49" i="1" l="1"/>
  <c r="I42" i="1"/>
  <c r="F11" i="1" l="1"/>
  <c r="E11" i="1"/>
  <c r="D11" i="1"/>
  <c r="C11" i="1"/>
  <c r="F96" i="1" l="1"/>
  <c r="D96" i="1"/>
  <c r="C96" i="1"/>
  <c r="E69" i="1" l="1"/>
  <c r="F69" i="1"/>
  <c r="D69" i="1"/>
  <c r="I69" i="1" l="1"/>
  <c r="I62" i="1"/>
  <c r="E29" i="1" l="1"/>
  <c r="I31" i="1" l="1"/>
  <c r="C29" i="1"/>
  <c r="I27" i="1"/>
  <c r="I26" i="1"/>
  <c r="D23" i="1"/>
  <c r="E23" i="1"/>
  <c r="F23" i="1"/>
  <c r="C23" i="1"/>
  <c r="D21" i="1"/>
  <c r="E21" i="1"/>
  <c r="C21" i="1"/>
  <c r="C18" i="1"/>
  <c r="C17" i="1" s="1"/>
  <c r="D18" i="1"/>
  <c r="D17" i="1" s="1"/>
  <c r="E18" i="1"/>
  <c r="F18" i="1"/>
  <c r="F17" i="1" s="1"/>
  <c r="E17" i="1"/>
  <c r="I17" i="1" l="1"/>
  <c r="I12" i="1"/>
  <c r="C25" i="1" l="1"/>
  <c r="C20" i="1" s="1"/>
  <c r="F111" i="1" l="1"/>
  <c r="D25" i="1" l="1"/>
  <c r="E25" i="1"/>
  <c r="F25" i="1"/>
  <c r="C84" i="1" l="1"/>
  <c r="I59" i="1"/>
  <c r="H59" i="1"/>
  <c r="G59" i="1"/>
  <c r="D58" i="1"/>
  <c r="E58" i="1"/>
  <c r="C58" i="1"/>
  <c r="G19" i="1" l="1"/>
  <c r="I18" i="1"/>
  <c r="I19" i="1"/>
  <c r="H18" i="1"/>
  <c r="H17" i="1" s="1"/>
  <c r="H19" i="1"/>
  <c r="G18" i="1"/>
  <c r="G17" i="1" s="1"/>
  <c r="H93" i="1" l="1"/>
  <c r="H94" i="1"/>
  <c r="H95" i="1"/>
  <c r="F97" i="1" l="1"/>
  <c r="H96" i="1" l="1"/>
  <c r="G96" i="1"/>
  <c r="I85" i="1" l="1"/>
  <c r="I86" i="1"/>
  <c r="I88" i="1"/>
  <c r="H85" i="1"/>
  <c r="H86" i="1"/>
  <c r="H84" i="1" l="1"/>
  <c r="D77" i="1"/>
  <c r="F77" i="1"/>
  <c r="E77" i="1"/>
  <c r="H80" i="1"/>
  <c r="E54" i="1" l="1"/>
  <c r="F58" i="1" l="1"/>
  <c r="I58" i="1" l="1"/>
  <c r="H58" i="1"/>
  <c r="G58" i="1"/>
  <c r="C111" i="1"/>
  <c r="D111" i="1"/>
  <c r="E111" i="1"/>
  <c r="C92" i="1"/>
  <c r="C91" i="1" s="1"/>
  <c r="D92" i="1"/>
  <c r="D91" i="1" s="1"/>
  <c r="E92" i="1"/>
  <c r="E91" i="1" s="1"/>
  <c r="F92" i="1"/>
  <c r="F91" i="1" s="1"/>
  <c r="F113" i="1" s="1"/>
  <c r="F114" i="1" s="1"/>
  <c r="C81" i="1"/>
  <c r="D81" i="1"/>
  <c r="D76" i="1"/>
  <c r="F76" i="1"/>
  <c r="E76" i="1"/>
  <c r="C77" i="1"/>
  <c r="C76" i="1" s="1"/>
  <c r="F81" i="1"/>
  <c r="E81" i="1"/>
  <c r="C63" i="1"/>
  <c r="D63" i="1"/>
  <c r="C60" i="1"/>
  <c r="D60" i="1"/>
  <c r="C54" i="1"/>
  <c r="D54" i="1"/>
  <c r="C49" i="1"/>
  <c r="D49" i="1"/>
  <c r="C47" i="1"/>
  <c r="D47" i="1"/>
  <c r="C40" i="1"/>
  <c r="D40" i="1"/>
  <c r="F68" i="1" l="1"/>
  <c r="E68" i="1"/>
  <c r="D68" i="1"/>
  <c r="D53" i="1"/>
  <c r="D46" i="1" s="1"/>
  <c r="C53" i="1"/>
  <c r="C46" i="1" s="1"/>
  <c r="C113" i="1"/>
  <c r="C114" i="1" s="1"/>
  <c r="C68" i="1"/>
  <c r="D113" i="1"/>
  <c r="D114" i="1" s="1"/>
  <c r="D29" i="1"/>
  <c r="D20" i="1"/>
  <c r="C15" i="1"/>
  <c r="D15" i="1"/>
  <c r="F64" i="1"/>
  <c r="F63" i="1" s="1"/>
  <c r="E64" i="1"/>
  <c r="E63" i="1" s="1"/>
  <c r="E15" i="1"/>
  <c r="F10" i="1"/>
  <c r="F60" i="1"/>
  <c r="E60" i="1"/>
  <c r="E53" i="1" s="1"/>
  <c r="F54" i="1"/>
  <c r="F47" i="1"/>
  <c r="E49" i="1"/>
  <c r="E47" i="1" s="1"/>
  <c r="E40" i="1"/>
  <c r="F20" i="1"/>
  <c r="E20" i="1"/>
  <c r="D10" i="1" l="1"/>
  <c r="C10" i="1"/>
  <c r="F53" i="1"/>
  <c r="F46" i="1" s="1"/>
  <c r="E46" i="1"/>
  <c r="E10" i="1"/>
  <c r="D34" i="1"/>
  <c r="D28" i="1" s="1"/>
  <c r="E34" i="1"/>
  <c r="F34" i="1"/>
  <c r="C34" i="1"/>
  <c r="C28" i="1" s="1"/>
  <c r="F29" i="1"/>
  <c r="F28" i="1" l="1"/>
  <c r="F9" i="1" s="1"/>
  <c r="C9" i="1"/>
  <c r="C66" i="1" s="1"/>
  <c r="C89" i="1" s="1"/>
  <c r="C115" i="1" s="1"/>
  <c r="H34" i="1"/>
  <c r="D9" i="1"/>
  <c r="D66" i="1" s="1"/>
  <c r="I46" i="1"/>
  <c r="E28" i="1"/>
  <c r="G34" i="1"/>
  <c r="I34" i="1"/>
  <c r="I29" i="1"/>
  <c r="G29" i="1"/>
  <c r="H29" i="1"/>
  <c r="H79" i="1"/>
  <c r="I79" i="1"/>
  <c r="H78" i="1"/>
  <c r="I78" i="1"/>
  <c r="D89" i="1" l="1"/>
  <c r="D115" i="1" s="1"/>
  <c r="E9" i="1"/>
  <c r="E66" i="1" s="1"/>
  <c r="E89" i="1" s="1"/>
  <c r="F66" i="1"/>
  <c r="I93" i="1"/>
  <c r="I94" i="1"/>
  <c r="I95" i="1"/>
  <c r="I111" i="1"/>
  <c r="I112" i="1"/>
  <c r="I92" i="1"/>
  <c r="I91" i="1" s="1"/>
  <c r="H99" i="1"/>
  <c r="H100" i="1"/>
  <c r="H101" i="1"/>
  <c r="H102" i="1"/>
  <c r="H111" i="1"/>
  <c r="H112" i="1"/>
  <c r="H92" i="1"/>
  <c r="H91" i="1" s="1"/>
  <c r="G93" i="1"/>
  <c r="G94" i="1"/>
  <c r="G95" i="1"/>
  <c r="G99" i="1"/>
  <c r="G100" i="1"/>
  <c r="G101" i="1"/>
  <c r="G102" i="1"/>
  <c r="G111" i="1"/>
  <c r="G112" i="1"/>
  <c r="G92" i="1"/>
  <c r="G91" i="1" s="1"/>
  <c r="I71" i="1"/>
  <c r="I72" i="1"/>
  <c r="I76" i="1"/>
  <c r="I77" i="1"/>
  <c r="I81" i="1"/>
  <c r="I82" i="1"/>
  <c r="I83" i="1"/>
  <c r="I84" i="1"/>
  <c r="I68" i="1"/>
  <c r="H71" i="1"/>
  <c r="H72" i="1"/>
  <c r="H76" i="1"/>
  <c r="H77" i="1"/>
  <c r="H81" i="1"/>
  <c r="H82" i="1"/>
  <c r="H83" i="1"/>
  <c r="H88" i="1"/>
  <c r="H68" i="1"/>
  <c r="G71" i="1"/>
  <c r="G72" i="1"/>
  <c r="G68" i="1"/>
  <c r="I10" i="1"/>
  <c r="I11" i="1"/>
  <c r="I13" i="1"/>
  <c r="I14" i="1"/>
  <c r="I20" i="1"/>
  <c r="I21" i="1"/>
  <c r="I22" i="1"/>
  <c r="I23" i="1"/>
  <c r="I24" i="1"/>
  <c r="I25" i="1"/>
  <c r="I28" i="1"/>
  <c r="I30" i="1"/>
  <c r="I32" i="1"/>
  <c r="I33" i="1"/>
  <c r="I35" i="1"/>
  <c r="I36" i="1"/>
  <c r="I37" i="1"/>
  <c r="I38" i="1"/>
  <c r="I40" i="1"/>
  <c r="I41" i="1"/>
  <c r="I47" i="1"/>
  <c r="I49" i="1"/>
  <c r="I50" i="1"/>
  <c r="I51" i="1"/>
  <c r="I53" i="1"/>
  <c r="I54" i="1"/>
  <c r="I55" i="1"/>
  <c r="I56" i="1"/>
  <c r="I57" i="1"/>
  <c r="I60" i="1"/>
  <c r="I61" i="1"/>
  <c r="H10" i="1"/>
  <c r="H11" i="1"/>
  <c r="H12" i="1"/>
  <c r="H13" i="1"/>
  <c r="H14" i="1"/>
  <c r="H15" i="1"/>
  <c r="H16" i="1"/>
  <c r="H20" i="1"/>
  <c r="H21" i="1"/>
  <c r="H22" i="1"/>
  <c r="H23" i="1"/>
  <c r="H24" i="1"/>
  <c r="H25" i="1"/>
  <c r="H28" i="1"/>
  <c r="H30" i="1"/>
  <c r="H31" i="1"/>
  <c r="H32" i="1"/>
  <c r="H33" i="1"/>
  <c r="H35" i="1"/>
  <c r="H36" i="1"/>
  <c r="H37" i="1"/>
  <c r="H38" i="1"/>
  <c r="H40" i="1"/>
  <c r="H41" i="1"/>
  <c r="H42" i="1"/>
  <c r="H46" i="1"/>
  <c r="H47" i="1"/>
  <c r="H49" i="1"/>
  <c r="H50" i="1"/>
  <c r="H51" i="1"/>
  <c r="H53" i="1"/>
  <c r="H54" i="1"/>
  <c r="H55" i="1"/>
  <c r="H56" i="1"/>
  <c r="H57" i="1"/>
  <c r="H60" i="1"/>
  <c r="H61" i="1"/>
  <c r="H62" i="1"/>
  <c r="G10" i="1"/>
  <c r="G11" i="1"/>
  <c r="G12" i="1"/>
  <c r="G13" i="1"/>
  <c r="G14" i="1"/>
  <c r="G15" i="1"/>
  <c r="G16" i="1"/>
  <c r="G20" i="1"/>
  <c r="G21" i="1"/>
  <c r="G22" i="1"/>
  <c r="G23" i="1"/>
  <c r="G24" i="1"/>
  <c r="G25" i="1"/>
  <c r="G28" i="1"/>
  <c r="G30" i="1"/>
  <c r="G31" i="1"/>
  <c r="G32" i="1"/>
  <c r="G33" i="1"/>
  <c r="G35" i="1"/>
  <c r="G36" i="1"/>
  <c r="G37" i="1"/>
  <c r="G38" i="1"/>
  <c r="G40" i="1"/>
  <c r="G41" i="1"/>
  <c r="G42" i="1"/>
  <c r="G46" i="1"/>
  <c r="G47" i="1"/>
  <c r="G49" i="1"/>
  <c r="G50" i="1"/>
  <c r="G51" i="1"/>
  <c r="G53" i="1"/>
  <c r="G54" i="1"/>
  <c r="G55" i="1"/>
  <c r="G56" i="1"/>
  <c r="G57" i="1"/>
  <c r="G60" i="1"/>
  <c r="G61" i="1"/>
  <c r="G62" i="1"/>
  <c r="H9" i="1" l="1"/>
  <c r="I9" i="1"/>
  <c r="F89" i="1"/>
  <c r="I66" i="1"/>
  <c r="G66" i="1"/>
  <c r="G9" i="1"/>
  <c r="H66" i="1"/>
  <c r="G89" i="1" l="1"/>
  <c r="F115" i="1"/>
  <c r="H89" i="1"/>
  <c r="I89" i="1"/>
</calcChain>
</file>

<file path=xl/sharedStrings.xml><?xml version="1.0" encoding="utf-8"?>
<sst xmlns="http://schemas.openxmlformats.org/spreadsheetml/2006/main" count="145" uniqueCount="122">
  <si>
    <t>ККД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</si>
  <si>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</si>
  <si>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</si>
  <si>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</si>
  <si>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</si>
  <si>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</si>
  <si>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</si>
  <si>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</si>
  <si>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</si>
  <si>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</si>
  <si>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</si>
  <si>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</si>
  <si>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</si>
  <si>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</si>
  <si>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</si>
  <si>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</si>
  <si>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</si>
  <si>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</si>
  <si>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</si>
  <si>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</si>
  <si>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</si>
  <si>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</si>
  <si>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</si>
  <si>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</si>
  <si>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</si>
  <si>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</si>
  <si>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</si>
  <si>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</si>
  <si>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</si>
  <si>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</si>
  <si>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</si>
  <si>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</si>
  <si>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</si>
  <si>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</si>
  <si>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</si>
  <si>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</si>
  <si>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</si>
  <si>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</si>
  <si>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</si>
  <si>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</si>
  <si>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</si>
  <si>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</si>
  <si>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</si>
  <si>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</si>
  <si>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</si>
  <si>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</si>
  <si>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</si>
  <si>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</si>
  <si>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</si>
  <si>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Міжбюджетні трансферти</t>
  </si>
  <si>
    <t>Загальний фонд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</si>
  <si>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</si>
  <si>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</si>
  <si>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</si>
  <si>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</si>
  <si>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</si>
  <si>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</si>
  <si>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</si>
  <si>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</si>
  <si>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</si>
  <si>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</si>
  <si>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Спеціальний фонд</t>
  </si>
  <si>
    <t>Всього спеціальний фонд</t>
  </si>
  <si>
    <t>Х</t>
  </si>
  <si>
    <t>код бюджету</t>
  </si>
  <si>
    <t>Всього доходів загального фонду без урахування трансфертів</t>
  </si>
  <si>
    <t>тис.грн.</t>
  </si>
  <si>
    <t>Всього доходів загального фонду</t>
  </si>
  <si>
    <t>Інші дотації з місцевого бюджету в т.ч.</t>
  </si>
  <si>
    <t>Інші дотації з бюджету    Вербківської сільської територіальної ромади</t>
  </si>
  <si>
    <t>Назва</t>
  </si>
  <si>
    <t>Разом по бюджету</t>
  </si>
  <si>
    <t>Плата за землю в т.ч.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</si>
  <si>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</si>
  <si>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</si>
  <si>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дотації з бюджету Троїцької сільської територіальної ромади</t>
  </si>
  <si>
    <t xml:space="preserve"> 
Неподаткові надходження  </t>
  </si>
  <si>
    <t xml:space="preserve"> 
Інші надходження </t>
  </si>
  <si>
    <t xml:space="preserve"> 
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</si>
  <si>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</si>
  <si>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</si>
  <si>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План січень-червень</t>
  </si>
  <si>
    <t>Виконано січень-червень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</si>
  <si>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</si>
  <si>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</si>
  <si>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</si>
  <si>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</si>
  <si>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за рахунок додаткової дотації з державного бюджету місцевим бюджетам для надання компенсації закладм комунальної\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</si>
  <si>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до плану січня - червня</t>
  </si>
  <si>
    <t>Рентна плата та плата за використання інших природних ресурсів</t>
  </si>
  <si>
    <t>Податок на нерухоме майно, відмінне від земельної ділянки, сплачеий юридичними та фізичними особами, які є власниками об'єктів житлової та нежитлової нерухомості в т.ч.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</si>
  <si>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</si>
  <si>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</si>
  <si>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</si>
  <si>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</si>
  <si>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Транспортний податок з фізичних осіб</t>
  </si>
  <si>
    <t>Субвенція з обласного бюджету до місцевих бюджетів на облаштування приміщень, які плануються до використання для укриття учнів та працівників закладів загальної середньої освіти.</t>
  </si>
  <si>
    <t>Всього спеціальний фонд (без урахування трансфертів)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</si>
  <si>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</si>
  <si>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 xml:space="preserve"> 
Надходження бюджетних установ від реалізації в установленому порядку майна (крім нерухомого майна) </t>
  </si>
  <si>
    <t xml:space="preserve"> 
Інші джерела власних надходжень бюджетних установ  </t>
  </si>
  <si>
    <t xml:space="preserve"> 
Благодійні внески, гранти та дарунки </t>
  </si>
  <si>
    <t>0459100000</t>
  </si>
  <si>
    <t xml:space="preserve">                      Виконання по доходах за січень-червень 2025 року</t>
  </si>
  <si>
    <t>Затверджено на 2025 рік</t>
  </si>
  <si>
    <t xml:space="preserve">Затверджено на 2025 рік зі змінами </t>
  </si>
  <si>
    <t>Інші податки та збори</t>
  </si>
  <si>
    <t>Податки і збори, не віднесені до інших категорій, та кошти, що передаються(отримуються) відповідно до бюджетного законодавства</t>
  </si>
  <si>
    <t>Податки та збори, не віднесені до інших категорій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</si>
  <si>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</si>
  <si>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</si>
  <si>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</si>
  <si>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</si>
  <si>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</si>
  <si>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</si>
  <si>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обласного бюджету до місцевих бюджетів на виконання доручень виборців депутатами обласної ради у 2025 році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</si>
  <si>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об'єктів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</si>
  <si>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</si>
  <si>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</si>
  <si>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Секретар ради</t>
  </si>
  <si>
    <t>Жанна ШКУТ</t>
  </si>
  <si>
    <t xml:space="preserve">Додаток 1                                                                                                    від                           №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</si>
</sst>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"/>
    <numFmt numFmtId="166" formatCode="#,##0.0"/>
  </numFmts>
  <fonts count="10" x14ac:knownFonts="1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6" fontId="6" fillId="0" borderId="1" xfId="0" applyNumberFormat="1" applyFont="1" applyBorder="1"/>
    <xf numFmtId="165" fontId="6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165" fontId="7" fillId="0" borderId="1" xfId="0" applyNumberFormat="1" applyFont="1" applyBorder="1"/>
    <xf numFmtId="0" fontId="8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right" wrapText="1"/>
    </xf>
    <xf numFmtId="166" fontId="6" fillId="2" borderId="1" xfId="0" applyNumberFormat="1" applyFont="1" applyFill="1" applyBorder="1"/>
    <xf numFmtId="166" fontId="7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164" fontId="6" fillId="2" borderId="4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6" fillId="0" borderId="1" xfId="0" applyFont="1" applyBorder="1"/>
    <xf numFmtId="164" fontId="6" fillId="2" borderId="4" xfId="0" applyNumberFormat="1" applyFont="1" applyFill="1" applyBorder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9" fontId="3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view="pageBreakPreview" zoomScaleNormal="100" zoomScaleSheetLayoutView="100" workbookViewId="0">
      <pane ySplit="7" topLeftCell="A8" activePane="bottomLeft" state="frozen"/>
      <selection pane="bottomLeft" activeCell="F1" sqref="F1:I1"/>
    </sheetView>
  </sheetViews>
  <sheetFormatPr defaultColWidth="9.140625" defaultRowHeight="15.75" x14ac:dyDescent="0.25"/>
  <cols>
    <col min="1" max="1" width="12.7109375" style="1" customWidth="1"/>
    <col min="2" max="2" width="60.28515625" style="2" customWidth="1"/>
    <col min="3" max="6" width="21.140625" style="1" customWidth="1"/>
    <col min="7" max="7" width="17.7109375" style="1" hidden="1" customWidth="1"/>
    <col min="8" max="8" width="17.140625" style="1" hidden="1" customWidth="1"/>
    <col min="9" max="9" width="19.42578125" style="1" customWidth="1"/>
    <col min="10" max="16384" width="9.140625" style="1"/>
  </cols>
  <sheetData>
    <row r="1" spans="1:10" x14ac:dyDescent="0.25">
      <c r="A1" s="3"/>
      <c r="B1" s="3"/>
      <c r="C1" s="3"/>
      <c r="D1" s="3"/>
      <c r="E1" s="3"/>
      <c r="F1" s="55" t="s">
        <v>121</v>
      </c>
      <c r="G1" s="55"/>
      <c r="H1" s="55"/>
      <c r="I1" s="55"/>
      <c r="J1" s="3"/>
    </row>
    <row r="2" spans="1:10" ht="22.5" x14ac:dyDescent="0.3">
      <c r="A2" s="56" t="s">
        <v>103</v>
      </c>
      <c r="B2" s="56"/>
      <c r="C2" s="56"/>
      <c r="D2" s="56"/>
      <c r="E2" s="56"/>
      <c r="F2" s="56"/>
      <c r="G2" s="56"/>
      <c r="H2" s="56"/>
      <c r="I2" s="56"/>
      <c r="J2" s="3"/>
    </row>
    <row r="3" spans="1:10" x14ac:dyDescent="0.25">
      <c r="A3" s="48" t="s">
        <v>102</v>
      </c>
      <c r="B3" s="48"/>
      <c r="C3" s="3"/>
      <c r="D3" s="3"/>
      <c r="E3" s="3"/>
      <c r="F3" s="3"/>
      <c r="G3" s="3"/>
      <c r="H3" s="3"/>
      <c r="I3" s="3"/>
      <c r="J3" s="3"/>
    </row>
    <row r="4" spans="1:10" x14ac:dyDescent="0.25">
      <c r="A4" s="1" t="s">
        <v>64</v>
      </c>
      <c r="I4" s="9" t="s">
        <v>66</v>
      </c>
    </row>
    <row r="5" spans="1:10" x14ac:dyDescent="0.25">
      <c r="A5" s="43" t="s">
        <v>0</v>
      </c>
      <c r="B5" s="45" t="s">
        <v>70</v>
      </c>
      <c r="C5" s="41" t="s">
        <v>104</v>
      </c>
      <c r="D5" s="41" t="s">
        <v>105</v>
      </c>
      <c r="E5" s="41" t="s">
        <v>81</v>
      </c>
      <c r="F5" s="41" t="s">
        <v>82</v>
      </c>
      <c r="G5" s="49" t="s">
        <v>88</v>
      </c>
      <c r="H5" s="50"/>
      <c r="I5" s="51"/>
    </row>
    <row r="6" spans="1:10" x14ac:dyDescent="0.25">
      <c r="A6" s="44"/>
      <c r="B6" s="46"/>
      <c r="C6" s="42"/>
      <c r="D6" s="42"/>
      <c r="E6" s="42"/>
      <c r="F6" s="42"/>
      <c r="G6" s="52"/>
      <c r="H6" s="53"/>
      <c r="I6" s="54"/>
    </row>
    <row r="7" spans="1:10" x14ac:dyDescent="0.25">
      <c r="A7" s="4">
        <v>1</v>
      </c>
      <c r="B7" s="5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4">
        <v>9</v>
      </c>
    </row>
    <row r="8" spans="1:10" x14ac:dyDescent="0.25">
      <c r="A8" s="38" t="s">
        <v>50</v>
      </c>
      <c r="B8" s="39"/>
      <c r="C8" s="39"/>
      <c r="D8" s="39"/>
      <c r="E8" s="39"/>
      <c r="F8" s="39"/>
      <c r="G8" s="39"/>
      <c r="H8" s="40"/>
      <c r="I8" s="6"/>
    </row>
    <row r="9" spans="1:10" x14ac:dyDescent="0.25">
      <c r="A9" s="12">
        <v>10000000</v>
      </c>
      <c r="B9" s="13" t="s">
        <v>1</v>
      </c>
      <c r="C9" s="14">
        <f>C10+C20+C28+C17</f>
        <v>255987.24000000002</v>
      </c>
      <c r="D9" s="14">
        <f>D10+D20+D28+D17</f>
        <v>260737.16</v>
      </c>
      <c r="E9" s="14">
        <f>E10+E20+E28+E17</f>
        <v>143159.88</v>
      </c>
      <c r="F9" s="14">
        <f>F10+F20+F28+F17+F43</f>
        <v>147692.00733999998</v>
      </c>
      <c r="G9" s="15">
        <f>F9/C9%</f>
        <v>57.695066105638695</v>
      </c>
      <c r="H9" s="15">
        <f>F9/D9%</f>
        <v>56.644019341163336</v>
      </c>
      <c r="I9" s="15">
        <f>F9/E9%</f>
        <v>103.16578034292847</v>
      </c>
    </row>
    <row r="10" spans="1:10" ht="31.5" x14ac:dyDescent="0.25">
      <c r="A10" s="12">
        <v>11000000</v>
      </c>
      <c r="B10" s="13" t="s">
        <v>2</v>
      </c>
      <c r="C10" s="14">
        <f>C11+C15</f>
        <v>207518.64</v>
      </c>
      <c r="D10" s="14">
        <f>D11+D15</f>
        <v>212268.56</v>
      </c>
      <c r="E10" s="14">
        <f>E11+E15</f>
        <v>118806.66</v>
      </c>
      <c r="F10" s="14">
        <f>F11+F15</f>
        <v>121095.81715</v>
      </c>
      <c r="G10" s="15">
        <f t="shared" ref="G10:G66" si="0">F10/C10%</f>
        <v>58.3541879177697</v>
      </c>
      <c r="H10" s="15">
        <f t="shared" ref="H10:H66" si="1">F10/D10%</f>
        <v>57.048399984434816</v>
      </c>
      <c r="I10" s="15">
        <f t="shared" ref="I10:I62" si="2">F10/E10%</f>
        <v>101.9267919407885</v>
      </c>
    </row>
    <row r="11" spans="1:10" x14ac:dyDescent="0.25">
      <c r="A11" s="12">
        <v>11010000</v>
      </c>
      <c r="B11" s="13" t="s">
        <v>3</v>
      </c>
      <c r="C11" s="14">
        <f>C12+C13+C14</f>
        <v>207437.64</v>
      </c>
      <c r="D11" s="14">
        <f>D12+D13+D14</f>
        <v>212187.56</v>
      </c>
      <c r="E11" s="14">
        <f>E12+E13+E14</f>
        <v>118766.66</v>
      </c>
      <c r="F11" s="14">
        <f>F12+F13+F14</f>
        <v>121095.81715</v>
      </c>
      <c r="G11" s="15">
        <f t="shared" si="0"/>
        <v>58.37697399083406</v>
      </c>
      <c r="H11" s="15">
        <f t="shared" si="1"/>
        <v>57.070177511820205</v>
      </c>
      <c r="I11" s="15">
        <f t="shared" si="2"/>
        <v>101.96112035987204</v>
      </c>
    </row>
    <row r="12" spans="1:10" ht="47.25" x14ac:dyDescent="0.25">
      <c r="A12" s="16">
        <v>11010100</v>
      </c>
      <c r="B12" s="17" t="s">
        <v>4</v>
      </c>
      <c r="C12" s="18">
        <v>196387.20000000001</v>
      </c>
      <c r="D12" s="18">
        <v>199937.12</v>
      </c>
      <c r="E12" s="18">
        <v>112007.02</v>
      </c>
      <c r="F12" s="18">
        <v>115400.06615</v>
      </c>
      <c r="G12" s="19">
        <f t="shared" si="0"/>
        <v>58.761500825919406</v>
      </c>
      <c r="H12" s="19">
        <f t="shared" si="1"/>
        <v>57.718179670688464</v>
      </c>
      <c r="I12" s="19">
        <f>F12/E12%</f>
        <v>103.02931561789607</v>
      </c>
    </row>
    <row r="13" spans="1:10" ht="47.25" x14ac:dyDescent="0.25">
      <c r="A13" s="16">
        <v>11010400</v>
      </c>
      <c r="B13" s="17" t="s">
        <v>5</v>
      </c>
      <c r="C13" s="18">
        <v>9920</v>
      </c>
      <c r="D13" s="18">
        <v>9920</v>
      </c>
      <c r="E13" s="18">
        <v>4900</v>
      </c>
      <c r="F13" s="18">
        <v>3528.3779399999999</v>
      </c>
      <c r="G13" s="19">
        <f t="shared" si="0"/>
        <v>35.568326008064517</v>
      </c>
      <c r="H13" s="19">
        <f t="shared" si="1"/>
        <v>35.568326008064517</v>
      </c>
      <c r="I13" s="19">
        <f t="shared" si="2"/>
        <v>72.007713061224493</v>
      </c>
    </row>
    <row r="14" spans="1:10" ht="31.5" x14ac:dyDescent="0.25">
      <c r="A14" s="16">
        <v>11010500</v>
      </c>
      <c r="B14" s="17" t="s">
        <v>6</v>
      </c>
      <c r="C14" s="18">
        <v>1130.44</v>
      </c>
      <c r="D14" s="18">
        <v>2330.44</v>
      </c>
      <c r="E14" s="18">
        <v>1859.64</v>
      </c>
      <c r="F14" s="18">
        <v>2167.3730599999999</v>
      </c>
      <c r="G14" s="19">
        <f t="shared" si="0"/>
        <v>191.72827040798271</v>
      </c>
      <c r="H14" s="19">
        <f t="shared" si="1"/>
        <v>93.002740255059123</v>
      </c>
      <c r="I14" s="19">
        <f t="shared" si="2"/>
        <v>116.54799100901248</v>
      </c>
    </row>
    <row r="15" spans="1:10" s="7" customFormat="1" x14ac:dyDescent="0.25">
      <c r="A15" s="12">
        <v>11020000</v>
      </c>
      <c r="B15" s="13" t="s">
        <v>7</v>
      </c>
      <c r="C15" s="14">
        <f t="shared" ref="C15:D15" si="3">C16</f>
        <v>81</v>
      </c>
      <c r="D15" s="14">
        <f t="shared" si="3"/>
        <v>81</v>
      </c>
      <c r="E15" s="14">
        <f>E16</f>
        <v>40</v>
      </c>
      <c r="F15" s="14">
        <v>0</v>
      </c>
      <c r="G15" s="15">
        <f t="shared" si="0"/>
        <v>0</v>
      </c>
      <c r="H15" s="15">
        <f t="shared" si="1"/>
        <v>0</v>
      </c>
      <c r="I15" s="15"/>
    </row>
    <row r="16" spans="1:10" ht="31.5" x14ac:dyDescent="0.25">
      <c r="A16" s="16">
        <v>11020200</v>
      </c>
      <c r="B16" s="17" t="s">
        <v>8</v>
      </c>
      <c r="C16" s="18">
        <v>81</v>
      </c>
      <c r="D16" s="18">
        <v>81</v>
      </c>
      <c r="E16" s="18">
        <v>40</v>
      </c>
      <c r="F16" s="18">
        <v>8.7000000000000001E-4</v>
      </c>
      <c r="G16" s="19">
        <f t="shared" si="0"/>
        <v>1.0740740740740741E-3</v>
      </c>
      <c r="H16" s="19">
        <f t="shared" si="1"/>
        <v>1.0740740740740741E-3</v>
      </c>
      <c r="I16" s="19"/>
    </row>
    <row r="17" spans="1:9" ht="31.5" x14ac:dyDescent="0.25">
      <c r="A17" s="12">
        <v>13000000</v>
      </c>
      <c r="B17" s="13" t="s">
        <v>89</v>
      </c>
      <c r="C17" s="14">
        <f>C18</f>
        <v>0.5</v>
      </c>
      <c r="D17" s="14">
        <f t="shared" ref="D17:H18" si="4">D18</f>
        <v>0.5</v>
      </c>
      <c r="E17" s="14">
        <f t="shared" si="4"/>
        <v>0.25</v>
      </c>
      <c r="F17" s="14">
        <f t="shared" si="4"/>
        <v>0.25868999999999998</v>
      </c>
      <c r="G17" s="18">
        <f t="shared" si="4"/>
        <v>51.737999999999992</v>
      </c>
      <c r="H17" s="18">
        <f t="shared" si="4"/>
        <v>51.737999999999992</v>
      </c>
      <c r="I17" s="19">
        <f t="shared" si="2"/>
        <v>103.47599999999998</v>
      </c>
    </row>
    <row r="18" spans="1:9" ht="31.5" x14ac:dyDescent="0.25">
      <c r="A18" s="12">
        <v>13030000</v>
      </c>
      <c r="B18" s="13" t="s">
        <v>79</v>
      </c>
      <c r="C18" s="14">
        <f t="shared" ref="C18" si="5">C19</f>
        <v>0.5</v>
      </c>
      <c r="D18" s="14">
        <f t="shared" si="4"/>
        <v>0.5</v>
      </c>
      <c r="E18" s="14">
        <f t="shared" si="4"/>
        <v>0.25</v>
      </c>
      <c r="F18" s="14">
        <f>F19</f>
        <v>0.25868999999999998</v>
      </c>
      <c r="G18" s="19">
        <f t="shared" si="0"/>
        <v>51.737999999999992</v>
      </c>
      <c r="H18" s="19">
        <f t="shared" si="1"/>
        <v>51.737999999999992</v>
      </c>
      <c r="I18" s="19">
        <f t="shared" si="2"/>
        <v>103.47599999999998</v>
      </c>
    </row>
    <row r="19" spans="1:9" ht="31.5" x14ac:dyDescent="0.25">
      <c r="A19" s="16">
        <v>13030100</v>
      </c>
      <c r="B19" s="17" t="s">
        <v>80</v>
      </c>
      <c r="C19" s="18">
        <v>0.5</v>
      </c>
      <c r="D19" s="18">
        <v>0.5</v>
      </c>
      <c r="E19" s="18">
        <v>0.25</v>
      </c>
      <c r="F19" s="18">
        <v>0.25868999999999998</v>
      </c>
      <c r="G19" s="19">
        <f t="shared" si="0"/>
        <v>51.737999999999992</v>
      </c>
      <c r="H19" s="19">
        <f t="shared" si="1"/>
        <v>51.737999999999992</v>
      </c>
      <c r="I19" s="19">
        <f t="shared" si="2"/>
        <v>103.47599999999998</v>
      </c>
    </row>
    <row r="20" spans="1:9" s="7" customFormat="1" x14ac:dyDescent="0.25">
      <c r="A20" s="12">
        <v>14000000</v>
      </c>
      <c r="B20" s="13" t="s">
        <v>9</v>
      </c>
      <c r="C20" s="14">
        <f>C21+C23+C25</f>
        <v>13948.6</v>
      </c>
      <c r="D20" s="14">
        <f t="shared" ref="D20" si="6">D21+D23+D25</f>
        <v>13948.6</v>
      </c>
      <c r="E20" s="14">
        <f>E21+E23+E25</f>
        <v>7501</v>
      </c>
      <c r="F20" s="14">
        <f>F21+F23+F25</f>
        <v>8244.8247900000006</v>
      </c>
      <c r="G20" s="15">
        <f t="shared" si="0"/>
        <v>59.10861871442296</v>
      </c>
      <c r="H20" s="15">
        <f t="shared" si="1"/>
        <v>59.10861871442296</v>
      </c>
      <c r="I20" s="15">
        <f t="shared" si="2"/>
        <v>109.91634168777496</v>
      </c>
    </row>
    <row r="21" spans="1:9" ht="31.5" x14ac:dyDescent="0.25">
      <c r="A21" s="16">
        <v>14020000</v>
      </c>
      <c r="B21" s="17" t="s">
        <v>10</v>
      </c>
      <c r="C21" s="18">
        <f>C22</f>
        <v>208.6</v>
      </c>
      <c r="D21" s="18">
        <f t="shared" ref="D21:E21" si="7">D22</f>
        <v>208.6</v>
      </c>
      <c r="E21" s="18">
        <f t="shared" si="7"/>
        <v>94</v>
      </c>
      <c r="F21" s="18">
        <f>F22</f>
        <v>94.871830000000003</v>
      </c>
      <c r="G21" s="19">
        <f t="shared" si="0"/>
        <v>45.480263662511987</v>
      </c>
      <c r="H21" s="19">
        <f t="shared" si="1"/>
        <v>45.480263662511987</v>
      </c>
      <c r="I21" s="19">
        <f t="shared" si="2"/>
        <v>100.92747872340426</v>
      </c>
    </row>
    <row r="22" spans="1:9" x14ac:dyDescent="0.25">
      <c r="A22" s="16">
        <v>14021900</v>
      </c>
      <c r="B22" s="17" t="s">
        <v>11</v>
      </c>
      <c r="C22" s="18">
        <v>208.6</v>
      </c>
      <c r="D22" s="18">
        <v>208.6</v>
      </c>
      <c r="E22" s="18">
        <v>94</v>
      </c>
      <c r="F22" s="18">
        <v>94.871830000000003</v>
      </c>
      <c r="G22" s="19">
        <f t="shared" si="0"/>
        <v>45.480263662511987</v>
      </c>
      <c r="H22" s="19">
        <f t="shared" si="1"/>
        <v>45.480263662511987</v>
      </c>
      <c r="I22" s="19">
        <f t="shared" si="2"/>
        <v>100.92747872340426</v>
      </c>
    </row>
    <row r="23" spans="1:9" ht="31.5" x14ac:dyDescent="0.25">
      <c r="A23" s="16">
        <v>14030000</v>
      </c>
      <c r="B23" s="17" t="s">
        <v>12</v>
      </c>
      <c r="C23" s="18">
        <f>C24</f>
        <v>1400</v>
      </c>
      <c r="D23" s="18">
        <f t="shared" ref="D23:F23" si="8">D24</f>
        <v>1400</v>
      </c>
      <c r="E23" s="18">
        <f t="shared" si="8"/>
        <v>560</v>
      </c>
      <c r="F23" s="18">
        <f t="shared" si="8"/>
        <v>481.68991</v>
      </c>
      <c r="G23" s="19">
        <f t="shared" si="0"/>
        <v>34.406422142857146</v>
      </c>
      <c r="H23" s="19">
        <f t="shared" si="1"/>
        <v>34.406422142857146</v>
      </c>
      <c r="I23" s="19">
        <f t="shared" si="2"/>
        <v>86.016055357142861</v>
      </c>
    </row>
    <row r="24" spans="1:9" x14ac:dyDescent="0.25">
      <c r="A24" s="16">
        <v>14031900</v>
      </c>
      <c r="B24" s="17" t="s">
        <v>11</v>
      </c>
      <c r="C24" s="18">
        <v>1400</v>
      </c>
      <c r="D24" s="18">
        <v>1400</v>
      </c>
      <c r="E24" s="18">
        <v>560</v>
      </c>
      <c r="F24" s="18">
        <v>481.68991</v>
      </c>
      <c r="G24" s="19">
        <f t="shared" si="0"/>
        <v>34.406422142857146</v>
      </c>
      <c r="H24" s="19">
        <f t="shared" si="1"/>
        <v>34.406422142857146</v>
      </c>
      <c r="I24" s="19">
        <f t="shared" si="2"/>
        <v>86.016055357142861</v>
      </c>
    </row>
    <row r="25" spans="1:9" ht="47.25" x14ac:dyDescent="0.25">
      <c r="A25" s="12">
        <v>14040000</v>
      </c>
      <c r="B25" s="13" t="s">
        <v>13</v>
      </c>
      <c r="C25" s="14">
        <f t="shared" ref="C25:F25" si="9">C26+C27</f>
        <v>12340</v>
      </c>
      <c r="D25" s="14">
        <f t="shared" si="9"/>
        <v>12340</v>
      </c>
      <c r="E25" s="14">
        <f t="shared" si="9"/>
        <v>6847</v>
      </c>
      <c r="F25" s="14">
        <f t="shared" si="9"/>
        <v>7668.2630500000005</v>
      </c>
      <c r="G25" s="19">
        <f t="shared" si="0"/>
        <v>62.141515802269048</v>
      </c>
      <c r="H25" s="19">
        <f t="shared" si="1"/>
        <v>62.141515802269048</v>
      </c>
      <c r="I25" s="19">
        <f t="shared" si="2"/>
        <v>111.9944946691982</v>
      </c>
    </row>
    <row r="26" spans="1:9" ht="94.5" x14ac:dyDescent="0.25">
      <c r="A26" s="26" t="s">
        <v>83</v>
      </c>
      <c r="B26" s="17" t="s">
        <v>84</v>
      </c>
      <c r="C26" s="18">
        <v>6820</v>
      </c>
      <c r="D26" s="18">
        <v>6820</v>
      </c>
      <c r="E26" s="18">
        <v>4170</v>
      </c>
      <c r="F26" s="18">
        <v>4694.2859900000003</v>
      </c>
      <c r="G26" s="19"/>
      <c r="H26" s="19"/>
      <c r="I26" s="19">
        <f t="shared" si="2"/>
        <v>112.57280551558753</v>
      </c>
    </row>
    <row r="27" spans="1:9" ht="63" x14ac:dyDescent="0.25">
      <c r="A27" s="26" t="s">
        <v>85</v>
      </c>
      <c r="B27" s="17" t="s">
        <v>86</v>
      </c>
      <c r="C27" s="18">
        <v>5520</v>
      </c>
      <c r="D27" s="18">
        <v>5520</v>
      </c>
      <c r="E27" s="18">
        <v>2677</v>
      </c>
      <c r="F27" s="18">
        <v>2973.9770600000002</v>
      </c>
      <c r="G27" s="19"/>
      <c r="H27" s="19"/>
      <c r="I27" s="19">
        <f t="shared" si="2"/>
        <v>111.09365184908481</v>
      </c>
    </row>
    <row r="28" spans="1:9" s="7" customFormat="1" ht="47.25" x14ac:dyDescent="0.25">
      <c r="A28" s="12">
        <v>18000000</v>
      </c>
      <c r="B28" s="13" t="s">
        <v>14</v>
      </c>
      <c r="C28" s="14">
        <f t="shared" ref="C28:D28" si="10">C29+C34+C40</f>
        <v>34519.5</v>
      </c>
      <c r="D28" s="14">
        <f t="shared" si="10"/>
        <v>34519.5</v>
      </c>
      <c r="E28" s="14">
        <f>E29+E34+E40</f>
        <v>16851.97</v>
      </c>
      <c r="F28" s="14">
        <f>F29+F34+F40+F39</f>
        <v>18341.630730000001</v>
      </c>
      <c r="G28" s="15">
        <f t="shared" si="0"/>
        <v>53.13411471776822</v>
      </c>
      <c r="H28" s="15">
        <f t="shared" si="1"/>
        <v>53.13411471776822</v>
      </c>
      <c r="I28" s="15">
        <f t="shared" si="2"/>
        <v>108.8396830162883</v>
      </c>
    </row>
    <row r="29" spans="1:9" s="7" customFormat="1" ht="63" x14ac:dyDescent="0.25">
      <c r="A29" s="12"/>
      <c r="B29" s="13" t="s">
        <v>90</v>
      </c>
      <c r="C29" s="14">
        <f>C30+C31+C32+C33</f>
        <v>2530.4</v>
      </c>
      <c r="D29" s="14">
        <f t="shared" ref="D29:F29" si="11">D30+D31+D32+D33</f>
        <v>2530.4</v>
      </c>
      <c r="E29" s="14">
        <f>E30+E31+E32+E33</f>
        <v>915.47</v>
      </c>
      <c r="F29" s="14">
        <f t="shared" si="11"/>
        <v>1085.47496</v>
      </c>
      <c r="G29" s="15">
        <f t="shared" si="0"/>
        <v>42.89736642428074</v>
      </c>
      <c r="H29" s="15">
        <f t="shared" si="1"/>
        <v>42.89736642428074</v>
      </c>
      <c r="I29" s="15">
        <f t="shared" si="2"/>
        <v>118.57023823828197</v>
      </c>
    </row>
    <row r="30" spans="1:9" ht="47.25" x14ac:dyDescent="0.25">
      <c r="A30" s="16">
        <v>18010100</v>
      </c>
      <c r="B30" s="17" t="s">
        <v>15</v>
      </c>
      <c r="C30" s="18">
        <v>2.7</v>
      </c>
      <c r="D30" s="18">
        <v>2.7</v>
      </c>
      <c r="E30" s="18">
        <v>1.47</v>
      </c>
      <c r="F30" s="18">
        <v>2.0703200000000002</v>
      </c>
      <c r="G30" s="19">
        <f t="shared" si="0"/>
        <v>76.678518518518516</v>
      </c>
      <c r="H30" s="19">
        <f t="shared" si="1"/>
        <v>76.678518518518516</v>
      </c>
      <c r="I30" s="19">
        <f t="shared" si="2"/>
        <v>140.83809523809526</v>
      </c>
    </row>
    <row r="31" spans="1:9" ht="47.25" x14ac:dyDescent="0.25">
      <c r="A31" s="16">
        <v>18010200</v>
      </c>
      <c r="B31" s="17" t="s">
        <v>16</v>
      </c>
      <c r="C31" s="18">
        <v>143.1</v>
      </c>
      <c r="D31" s="18">
        <v>143.1</v>
      </c>
      <c r="E31" s="18">
        <v>55</v>
      </c>
      <c r="F31" s="18">
        <v>105.26667</v>
      </c>
      <c r="G31" s="19">
        <f t="shared" si="0"/>
        <v>73.561614255765207</v>
      </c>
      <c r="H31" s="19">
        <f t="shared" si="1"/>
        <v>73.561614255765207</v>
      </c>
      <c r="I31" s="19">
        <f t="shared" si="2"/>
        <v>191.39394545454545</v>
      </c>
    </row>
    <row r="32" spans="1:9" ht="47.25" x14ac:dyDescent="0.25">
      <c r="A32" s="16">
        <v>18010300</v>
      </c>
      <c r="B32" s="17" t="s">
        <v>17</v>
      </c>
      <c r="C32" s="18">
        <v>390.1</v>
      </c>
      <c r="D32" s="18">
        <v>390.1</v>
      </c>
      <c r="E32" s="18">
        <v>179</v>
      </c>
      <c r="F32" s="18">
        <v>227.63065</v>
      </c>
      <c r="G32" s="19">
        <f t="shared" si="0"/>
        <v>58.351871315047418</v>
      </c>
      <c r="H32" s="19">
        <f t="shared" si="1"/>
        <v>58.351871315047418</v>
      </c>
      <c r="I32" s="19">
        <f t="shared" si="2"/>
        <v>127.16796089385475</v>
      </c>
    </row>
    <row r="33" spans="1:9" ht="47.25" x14ac:dyDescent="0.25">
      <c r="A33" s="16">
        <v>18010400</v>
      </c>
      <c r="B33" s="17" t="s">
        <v>18</v>
      </c>
      <c r="C33" s="18">
        <v>1994.5</v>
      </c>
      <c r="D33" s="18">
        <v>1994.5</v>
      </c>
      <c r="E33" s="18">
        <v>680</v>
      </c>
      <c r="F33" s="18">
        <v>750.50732000000005</v>
      </c>
      <c r="G33" s="19">
        <f t="shared" si="0"/>
        <v>37.628845324642768</v>
      </c>
      <c r="H33" s="19">
        <f t="shared" si="1"/>
        <v>37.628845324642768</v>
      </c>
      <c r="I33" s="19">
        <f t="shared" si="2"/>
        <v>110.36872352941178</v>
      </c>
    </row>
    <row r="34" spans="1:9" x14ac:dyDescent="0.25">
      <c r="A34" s="16"/>
      <c r="B34" s="13" t="s">
        <v>72</v>
      </c>
      <c r="C34" s="14">
        <f>C35+C36+C37+C38</f>
        <v>14389.099999999999</v>
      </c>
      <c r="D34" s="14">
        <f t="shared" ref="D34:F34" si="12">D35+D36+D37+D38</f>
        <v>14389.099999999999</v>
      </c>
      <c r="E34" s="14">
        <f t="shared" si="12"/>
        <v>7016.5</v>
      </c>
      <c r="F34" s="14">
        <f t="shared" si="12"/>
        <v>7970.3043900000002</v>
      </c>
      <c r="G34" s="15">
        <f t="shared" si="0"/>
        <v>55.391264151336777</v>
      </c>
      <c r="H34" s="15">
        <f t="shared" si="1"/>
        <v>55.391264151336777</v>
      </c>
      <c r="I34" s="15">
        <f t="shared" si="2"/>
        <v>113.59373462552554</v>
      </c>
    </row>
    <row r="35" spans="1:9" x14ac:dyDescent="0.25">
      <c r="A35" s="16">
        <v>18010500</v>
      </c>
      <c r="B35" s="17" t="s">
        <v>19</v>
      </c>
      <c r="C35" s="18">
        <v>754.5</v>
      </c>
      <c r="D35" s="18">
        <v>754.5</v>
      </c>
      <c r="E35" s="18">
        <v>376.5</v>
      </c>
      <c r="F35" s="18">
        <v>315.98939000000001</v>
      </c>
      <c r="G35" s="19">
        <f t="shared" si="0"/>
        <v>41.880634857521542</v>
      </c>
      <c r="H35" s="19">
        <f t="shared" si="1"/>
        <v>41.880634857521542</v>
      </c>
      <c r="I35" s="19">
        <f t="shared" si="2"/>
        <v>83.928124833997344</v>
      </c>
    </row>
    <row r="36" spans="1:9" x14ac:dyDescent="0.25">
      <c r="A36" s="16">
        <v>18010600</v>
      </c>
      <c r="B36" s="17" t="s">
        <v>20</v>
      </c>
      <c r="C36" s="18">
        <v>11963.5</v>
      </c>
      <c r="D36" s="18">
        <v>11963.5</v>
      </c>
      <c r="E36" s="18">
        <v>5920</v>
      </c>
      <c r="F36" s="18">
        <v>6773.7805200000003</v>
      </c>
      <c r="G36" s="19">
        <f t="shared" si="0"/>
        <v>56.62039135704434</v>
      </c>
      <c r="H36" s="19">
        <f t="shared" si="1"/>
        <v>56.62039135704434</v>
      </c>
      <c r="I36" s="19">
        <f t="shared" si="2"/>
        <v>114.42196824324324</v>
      </c>
    </row>
    <row r="37" spans="1:9" x14ac:dyDescent="0.25">
      <c r="A37" s="16">
        <v>18010700</v>
      </c>
      <c r="B37" s="17" t="s">
        <v>21</v>
      </c>
      <c r="C37" s="18">
        <v>326.3</v>
      </c>
      <c r="D37" s="18">
        <v>326.3</v>
      </c>
      <c r="E37" s="18">
        <v>172</v>
      </c>
      <c r="F37" s="18">
        <v>191.84927999999999</v>
      </c>
      <c r="G37" s="19">
        <f t="shared" si="0"/>
        <v>58.795366227398098</v>
      </c>
      <c r="H37" s="19">
        <f t="shared" si="1"/>
        <v>58.795366227398098</v>
      </c>
      <c r="I37" s="19">
        <f t="shared" si="2"/>
        <v>111.54027906976744</v>
      </c>
    </row>
    <row r="38" spans="1:9" x14ac:dyDescent="0.25">
      <c r="A38" s="16">
        <v>18010900</v>
      </c>
      <c r="B38" s="17" t="s">
        <v>22</v>
      </c>
      <c r="C38" s="18">
        <v>1344.8</v>
      </c>
      <c r="D38" s="18">
        <v>1344.8</v>
      </c>
      <c r="E38" s="18">
        <v>548</v>
      </c>
      <c r="F38" s="18">
        <v>688.68520000000001</v>
      </c>
      <c r="G38" s="19">
        <f t="shared" si="0"/>
        <v>51.210975609756098</v>
      </c>
      <c r="H38" s="19">
        <f t="shared" si="1"/>
        <v>51.210975609756098</v>
      </c>
      <c r="I38" s="19">
        <f t="shared" si="2"/>
        <v>125.6724817518248</v>
      </c>
    </row>
    <row r="39" spans="1:9" x14ac:dyDescent="0.25">
      <c r="A39" s="16">
        <v>18011000</v>
      </c>
      <c r="B39" s="17" t="s">
        <v>95</v>
      </c>
      <c r="C39" s="18"/>
      <c r="D39" s="18"/>
      <c r="E39" s="18"/>
      <c r="F39" s="18">
        <v>22.91733</v>
      </c>
      <c r="G39" s="19"/>
      <c r="H39" s="19"/>
      <c r="I39" s="19"/>
    </row>
    <row r="40" spans="1:9" s="7" customFormat="1" x14ac:dyDescent="0.25">
      <c r="A40" s="12">
        <v>18050000</v>
      </c>
      <c r="B40" s="13" t="s">
        <v>23</v>
      </c>
      <c r="C40" s="14">
        <f t="shared" ref="C40:D40" si="13">C41+C42</f>
        <v>17600</v>
      </c>
      <c r="D40" s="14">
        <f t="shared" si="13"/>
        <v>17600</v>
      </c>
      <c r="E40" s="14">
        <f>E41+E42</f>
        <v>8920</v>
      </c>
      <c r="F40" s="14">
        <f>F41+F42</f>
        <v>9262.9340499999998</v>
      </c>
      <c r="G40" s="15">
        <f t="shared" si="0"/>
        <v>52.630307102272724</v>
      </c>
      <c r="H40" s="15">
        <f t="shared" si="1"/>
        <v>52.630307102272724</v>
      </c>
      <c r="I40" s="15">
        <f t="shared" si="2"/>
        <v>103.84455213004483</v>
      </c>
    </row>
    <row r="41" spans="1:9" x14ac:dyDescent="0.25">
      <c r="A41" s="16">
        <v>18050300</v>
      </c>
      <c r="B41" s="17" t="s">
        <v>24</v>
      </c>
      <c r="C41" s="18">
        <v>1500</v>
      </c>
      <c r="D41" s="18">
        <v>1500</v>
      </c>
      <c r="E41" s="18">
        <v>720</v>
      </c>
      <c r="F41" s="18">
        <v>748.69768999999997</v>
      </c>
      <c r="G41" s="19">
        <f t="shared" si="0"/>
        <v>49.913179333333332</v>
      </c>
      <c r="H41" s="19">
        <f t="shared" si="1"/>
        <v>49.913179333333332</v>
      </c>
      <c r="I41" s="19">
        <f t="shared" si="2"/>
        <v>103.98579027777777</v>
      </c>
    </row>
    <row r="42" spans="1:9" x14ac:dyDescent="0.25">
      <c r="A42" s="16">
        <v>18050400</v>
      </c>
      <c r="B42" s="17" t="s">
        <v>25</v>
      </c>
      <c r="C42" s="18">
        <v>16100</v>
      </c>
      <c r="D42" s="18">
        <v>16100</v>
      </c>
      <c r="E42" s="18">
        <v>8200</v>
      </c>
      <c r="F42" s="18">
        <v>8514.2363600000008</v>
      </c>
      <c r="G42" s="19">
        <f t="shared" si="0"/>
        <v>52.883455652173915</v>
      </c>
      <c r="H42" s="19">
        <f t="shared" si="1"/>
        <v>52.883455652173915</v>
      </c>
      <c r="I42" s="19">
        <f t="shared" si="2"/>
        <v>103.83215073170733</v>
      </c>
    </row>
    <row r="43" spans="1:9" x14ac:dyDescent="0.25">
      <c r="A43" s="12">
        <v>19000000</v>
      </c>
      <c r="B43" s="13" t="s">
        <v>106</v>
      </c>
      <c r="C43" s="18"/>
      <c r="D43" s="18"/>
      <c r="E43" s="18"/>
      <c r="F43" s="14">
        <f>F44</f>
        <v>9.4759799999999998</v>
      </c>
      <c r="G43" s="19"/>
      <c r="H43" s="19"/>
      <c r="I43" s="19"/>
    </row>
    <row r="44" spans="1:9" ht="47.25" x14ac:dyDescent="0.25">
      <c r="A44" s="12">
        <v>19090000</v>
      </c>
      <c r="B44" s="13" t="s">
        <v>107</v>
      </c>
      <c r="C44" s="18"/>
      <c r="D44" s="18"/>
      <c r="E44" s="18"/>
      <c r="F44" s="14">
        <f>F45</f>
        <v>9.4759799999999998</v>
      </c>
      <c r="G44" s="19"/>
      <c r="H44" s="19"/>
      <c r="I44" s="19"/>
    </row>
    <row r="45" spans="1:9" x14ac:dyDescent="0.25">
      <c r="A45" s="16">
        <v>19090500</v>
      </c>
      <c r="B45" s="17" t="s">
        <v>108</v>
      </c>
      <c r="C45" s="18"/>
      <c r="D45" s="18"/>
      <c r="E45" s="18"/>
      <c r="F45" s="18">
        <v>9.4759799999999998</v>
      </c>
      <c r="G45" s="19"/>
      <c r="H45" s="19"/>
      <c r="I45" s="19"/>
    </row>
    <row r="46" spans="1:9" s="7" customFormat="1" x14ac:dyDescent="0.25">
      <c r="A46" s="12">
        <v>20000000</v>
      </c>
      <c r="B46" s="13" t="s">
        <v>26</v>
      </c>
      <c r="C46" s="14">
        <f t="shared" ref="C46:D46" si="14">C47+C53</f>
        <v>1977.76</v>
      </c>
      <c r="D46" s="14">
        <f t="shared" si="14"/>
        <v>1977.76</v>
      </c>
      <c r="E46" s="14">
        <f>E47+E53</f>
        <v>946.44800000000009</v>
      </c>
      <c r="F46" s="14">
        <f>F47+F53+F63</f>
        <v>1146.0081600000003</v>
      </c>
      <c r="G46" s="15">
        <f t="shared" si="0"/>
        <v>57.944753660707079</v>
      </c>
      <c r="H46" s="15">
        <f t="shared" si="1"/>
        <v>57.944753660707079</v>
      </c>
      <c r="I46" s="15">
        <f>F46/E46%</f>
        <v>121.08516896860684</v>
      </c>
    </row>
    <row r="47" spans="1:9" s="7" customFormat="1" x14ac:dyDescent="0.25">
      <c r="A47" s="12">
        <v>21000000</v>
      </c>
      <c r="B47" s="13" t="s">
        <v>27</v>
      </c>
      <c r="C47" s="14">
        <f t="shared" ref="C47:D47" si="15">C48+C49</f>
        <v>200</v>
      </c>
      <c r="D47" s="14">
        <f t="shared" si="15"/>
        <v>200</v>
      </c>
      <c r="E47" s="14">
        <f>E48+E49</f>
        <v>100</v>
      </c>
      <c r="F47" s="14">
        <f>F48+F49</f>
        <v>67.927120000000002</v>
      </c>
      <c r="G47" s="15">
        <f t="shared" si="0"/>
        <v>33.963560000000001</v>
      </c>
      <c r="H47" s="15">
        <f t="shared" si="1"/>
        <v>33.963560000000001</v>
      </c>
      <c r="I47" s="15">
        <f t="shared" si="2"/>
        <v>67.927120000000002</v>
      </c>
    </row>
    <row r="48" spans="1:9" ht="31.5" x14ac:dyDescent="0.25">
      <c r="A48" s="16">
        <v>21050000</v>
      </c>
      <c r="B48" s="17" t="s">
        <v>28</v>
      </c>
      <c r="C48" s="18"/>
      <c r="D48" s="18"/>
      <c r="E48" s="18"/>
      <c r="F48" s="18"/>
      <c r="G48" s="19"/>
      <c r="H48" s="19"/>
      <c r="I48" s="19"/>
    </row>
    <row r="49" spans="1:9" s="7" customFormat="1" x14ac:dyDescent="0.25">
      <c r="A49" s="12">
        <v>21080000</v>
      </c>
      <c r="B49" s="13" t="s">
        <v>29</v>
      </c>
      <c r="C49" s="14">
        <f t="shared" ref="C49:D49" si="16">C50+C51</f>
        <v>200</v>
      </c>
      <c r="D49" s="14">
        <f t="shared" si="16"/>
        <v>200</v>
      </c>
      <c r="E49" s="14">
        <f>E50+E51</f>
        <v>100</v>
      </c>
      <c r="F49" s="14">
        <f>F50+F51+F52</f>
        <v>67.927120000000002</v>
      </c>
      <c r="G49" s="15">
        <f t="shared" si="0"/>
        <v>33.963560000000001</v>
      </c>
      <c r="H49" s="15">
        <f t="shared" si="1"/>
        <v>33.963560000000001</v>
      </c>
      <c r="I49" s="15">
        <f t="shared" si="2"/>
        <v>67.927120000000002</v>
      </c>
    </row>
    <row r="50" spans="1:9" x14ac:dyDescent="0.25">
      <c r="A50" s="16">
        <v>21081100</v>
      </c>
      <c r="B50" s="17" t="s">
        <v>30</v>
      </c>
      <c r="C50" s="18">
        <v>100</v>
      </c>
      <c r="D50" s="18">
        <v>100</v>
      </c>
      <c r="E50" s="18">
        <v>50</v>
      </c>
      <c r="F50" s="18">
        <v>10.21129</v>
      </c>
      <c r="G50" s="19">
        <f t="shared" si="0"/>
        <v>10.21129</v>
      </c>
      <c r="H50" s="19">
        <f t="shared" si="1"/>
        <v>10.21129</v>
      </c>
      <c r="I50" s="19">
        <f t="shared" si="2"/>
        <v>20.42258</v>
      </c>
    </row>
    <row r="51" spans="1:9" ht="78.75" x14ac:dyDescent="0.25">
      <c r="A51" s="16">
        <v>21081500</v>
      </c>
      <c r="B51" s="17" t="s">
        <v>91</v>
      </c>
      <c r="C51" s="18">
        <v>100</v>
      </c>
      <c r="D51" s="18">
        <v>100</v>
      </c>
      <c r="E51" s="18">
        <v>50</v>
      </c>
      <c r="F51" s="18">
        <v>57.715829999999997</v>
      </c>
      <c r="G51" s="19">
        <f t="shared" si="0"/>
        <v>57.715829999999997</v>
      </c>
      <c r="H51" s="19">
        <f t="shared" si="1"/>
        <v>57.715829999999997</v>
      </c>
      <c r="I51" s="19">
        <f t="shared" si="2"/>
        <v>115.43165999999999</v>
      </c>
    </row>
    <row r="52" spans="1:9" ht="78.75" x14ac:dyDescent="0.25">
      <c r="A52" s="16">
        <v>21082400</v>
      </c>
      <c r="B52" s="17" t="s">
        <v>98</v>
      </c>
      <c r="C52" s="18"/>
      <c r="D52" s="18"/>
      <c r="E52" s="18"/>
      <c r="F52" s="18"/>
      <c r="G52" s="19"/>
      <c r="H52" s="19"/>
      <c r="I52" s="19"/>
    </row>
    <row r="53" spans="1:9" s="7" customFormat="1" ht="31.5" x14ac:dyDescent="0.25">
      <c r="A53" s="12">
        <v>22000000</v>
      </c>
      <c r="B53" s="13" t="s">
        <v>31</v>
      </c>
      <c r="C53" s="14">
        <f>C54+C60+C58</f>
        <v>1777.76</v>
      </c>
      <c r="D53" s="14">
        <f t="shared" ref="D53:F53" si="17">D54+D60+D58</f>
        <v>1777.76</v>
      </c>
      <c r="E53" s="14">
        <f t="shared" si="17"/>
        <v>846.44800000000009</v>
      </c>
      <c r="F53" s="14">
        <f t="shared" si="17"/>
        <v>840.64584000000013</v>
      </c>
      <c r="G53" s="15">
        <f t="shared" si="0"/>
        <v>47.286801368013691</v>
      </c>
      <c r="H53" s="15">
        <f t="shared" si="1"/>
        <v>47.286801368013691</v>
      </c>
      <c r="I53" s="15">
        <f t="shared" si="2"/>
        <v>99.314528476645933</v>
      </c>
    </row>
    <row r="54" spans="1:9" s="7" customFormat="1" x14ac:dyDescent="0.25">
      <c r="A54" s="12">
        <v>22010000</v>
      </c>
      <c r="B54" s="13" t="s">
        <v>32</v>
      </c>
      <c r="C54" s="14">
        <f t="shared" ref="C54:D54" si="18">C55+C56+C57</f>
        <v>1160.5</v>
      </c>
      <c r="D54" s="14">
        <f t="shared" si="18"/>
        <v>1160.5</v>
      </c>
      <c r="E54" s="14">
        <f>E55+E56+E57</f>
        <v>567.1</v>
      </c>
      <c r="F54" s="14">
        <f>F55+F56+F57</f>
        <v>499.13398000000007</v>
      </c>
      <c r="G54" s="15">
        <f t="shared" si="0"/>
        <v>43.01025247738044</v>
      </c>
      <c r="H54" s="15">
        <f t="shared" si="1"/>
        <v>43.01025247738044</v>
      </c>
      <c r="I54" s="15">
        <f t="shared" si="2"/>
        <v>88.01516134720508</v>
      </c>
    </row>
    <row r="55" spans="1:9" ht="47.25" x14ac:dyDescent="0.25">
      <c r="A55" s="16">
        <v>22010300</v>
      </c>
      <c r="B55" s="17" t="s">
        <v>33</v>
      </c>
      <c r="C55" s="18">
        <v>35.5</v>
      </c>
      <c r="D55" s="18">
        <v>35.5</v>
      </c>
      <c r="E55" s="18">
        <v>18.2</v>
      </c>
      <c r="F55" s="18">
        <v>9.8414000000000001</v>
      </c>
      <c r="G55" s="19">
        <f t="shared" si="0"/>
        <v>27.722253521126763</v>
      </c>
      <c r="H55" s="19">
        <f t="shared" si="1"/>
        <v>27.722253521126763</v>
      </c>
      <c r="I55" s="19">
        <f t="shared" si="2"/>
        <v>54.073626373626375</v>
      </c>
    </row>
    <row r="56" spans="1:9" x14ac:dyDescent="0.25">
      <c r="A56" s="16">
        <v>22012500</v>
      </c>
      <c r="B56" s="17" t="s">
        <v>34</v>
      </c>
      <c r="C56" s="18">
        <v>955.5</v>
      </c>
      <c r="D56" s="18">
        <v>955.5</v>
      </c>
      <c r="E56" s="18">
        <v>470</v>
      </c>
      <c r="F56" s="18">
        <v>399.53642000000002</v>
      </c>
      <c r="G56" s="19">
        <f t="shared" si="0"/>
        <v>41.814381998953429</v>
      </c>
      <c r="H56" s="19">
        <f t="shared" si="1"/>
        <v>41.814381998953429</v>
      </c>
      <c r="I56" s="19">
        <f t="shared" si="2"/>
        <v>85.007748936170216</v>
      </c>
    </row>
    <row r="57" spans="1:9" ht="31.5" x14ac:dyDescent="0.25">
      <c r="A57" s="16">
        <v>22012600</v>
      </c>
      <c r="B57" s="17" t="s">
        <v>35</v>
      </c>
      <c r="C57" s="18">
        <v>169.5</v>
      </c>
      <c r="D57" s="18">
        <v>169.5</v>
      </c>
      <c r="E57" s="18">
        <v>78.900000000000006</v>
      </c>
      <c r="F57" s="18">
        <v>89.756159999999994</v>
      </c>
      <c r="G57" s="19">
        <f t="shared" si="0"/>
        <v>52.953486725663709</v>
      </c>
      <c r="H57" s="19">
        <f t="shared" si="1"/>
        <v>52.953486725663709</v>
      </c>
      <c r="I57" s="19">
        <f t="shared" si="2"/>
        <v>113.75939163498097</v>
      </c>
    </row>
    <row r="58" spans="1:9" ht="47.25" x14ac:dyDescent="0.25">
      <c r="A58" s="12">
        <v>22080000</v>
      </c>
      <c r="B58" s="13" t="s">
        <v>73</v>
      </c>
      <c r="C58" s="14">
        <f>C59</f>
        <v>188.26</v>
      </c>
      <c r="D58" s="14">
        <f t="shared" ref="D58:E58" si="19">D59</f>
        <v>188.26</v>
      </c>
      <c r="E58" s="14">
        <f t="shared" si="19"/>
        <v>94.128</v>
      </c>
      <c r="F58" s="14">
        <f>F59</f>
        <v>110.59779</v>
      </c>
      <c r="G58" s="15">
        <f t="shared" si="0"/>
        <v>58.747365345798372</v>
      </c>
      <c r="H58" s="15">
        <f t="shared" si="1"/>
        <v>58.747365345798372</v>
      </c>
      <c r="I58" s="15">
        <f t="shared" si="2"/>
        <v>117.4972271800102</v>
      </c>
    </row>
    <row r="59" spans="1:9" ht="47.25" x14ac:dyDescent="0.25">
      <c r="A59" s="16">
        <v>22080400</v>
      </c>
      <c r="B59" s="17" t="s">
        <v>74</v>
      </c>
      <c r="C59" s="18">
        <v>188.26</v>
      </c>
      <c r="D59" s="18">
        <v>188.26</v>
      </c>
      <c r="E59" s="18">
        <v>94.128</v>
      </c>
      <c r="F59" s="18">
        <v>110.59779</v>
      </c>
      <c r="G59" s="19">
        <f t="shared" si="0"/>
        <v>58.747365345798372</v>
      </c>
      <c r="H59" s="19">
        <f t="shared" si="1"/>
        <v>58.747365345798372</v>
      </c>
      <c r="I59" s="19">
        <f t="shared" si="2"/>
        <v>117.4972271800102</v>
      </c>
    </row>
    <row r="60" spans="1:9" s="7" customFormat="1" x14ac:dyDescent="0.25">
      <c r="A60" s="12">
        <v>22090000</v>
      </c>
      <c r="B60" s="13" t="s">
        <v>36</v>
      </c>
      <c r="C60" s="14">
        <f t="shared" ref="C60:D60" si="20">C61+C62</f>
        <v>429</v>
      </c>
      <c r="D60" s="14">
        <f t="shared" si="20"/>
        <v>429</v>
      </c>
      <c r="E60" s="14">
        <f>E61+E62</f>
        <v>185.22</v>
      </c>
      <c r="F60" s="14">
        <f>F61+F62</f>
        <v>230.91407000000001</v>
      </c>
      <c r="G60" s="15">
        <f t="shared" si="0"/>
        <v>53.826123543123543</v>
      </c>
      <c r="H60" s="15">
        <f t="shared" si="1"/>
        <v>53.826123543123543</v>
      </c>
      <c r="I60" s="15">
        <f t="shared" si="2"/>
        <v>124.67015980995573</v>
      </c>
    </row>
    <row r="61" spans="1:9" ht="47.25" x14ac:dyDescent="0.25">
      <c r="A61" s="16">
        <v>22090100</v>
      </c>
      <c r="B61" s="17" t="s">
        <v>37</v>
      </c>
      <c r="C61" s="18">
        <v>425</v>
      </c>
      <c r="D61" s="18">
        <v>425</v>
      </c>
      <c r="E61" s="18">
        <v>182.5</v>
      </c>
      <c r="F61" s="18">
        <v>230.91407000000001</v>
      </c>
      <c r="G61" s="19">
        <f t="shared" si="0"/>
        <v>54.332722352941175</v>
      </c>
      <c r="H61" s="19">
        <f t="shared" si="1"/>
        <v>54.332722352941175</v>
      </c>
      <c r="I61" s="19">
        <f t="shared" si="2"/>
        <v>126.52825753424658</v>
      </c>
    </row>
    <row r="62" spans="1:9" ht="47.25" x14ac:dyDescent="0.25">
      <c r="A62" s="16">
        <v>22090400</v>
      </c>
      <c r="B62" s="17" t="s">
        <v>38</v>
      </c>
      <c r="C62" s="18">
        <v>4</v>
      </c>
      <c r="D62" s="18">
        <v>4</v>
      </c>
      <c r="E62" s="18">
        <v>2.72</v>
      </c>
      <c r="F62" s="18">
        <v>0</v>
      </c>
      <c r="G62" s="19">
        <f t="shared" si="0"/>
        <v>0</v>
      </c>
      <c r="H62" s="19">
        <f t="shared" si="1"/>
        <v>0</v>
      </c>
      <c r="I62" s="19">
        <f t="shared" si="2"/>
        <v>0</v>
      </c>
    </row>
    <row r="63" spans="1:9" s="7" customFormat="1" x14ac:dyDescent="0.25">
      <c r="A63" s="12">
        <v>24000000</v>
      </c>
      <c r="B63" s="13" t="s">
        <v>39</v>
      </c>
      <c r="C63" s="14">
        <f t="shared" ref="C63:D63" si="21">C64</f>
        <v>0</v>
      </c>
      <c r="D63" s="14">
        <f t="shared" si="21"/>
        <v>0</v>
      </c>
      <c r="E63" s="14">
        <f>E64</f>
        <v>0</v>
      </c>
      <c r="F63" s="14">
        <f>F64</f>
        <v>237.43520000000001</v>
      </c>
      <c r="G63" s="15"/>
      <c r="H63" s="15"/>
      <c r="I63" s="19"/>
    </row>
    <row r="64" spans="1:9" x14ac:dyDescent="0.25">
      <c r="A64" s="16">
        <v>24060000</v>
      </c>
      <c r="B64" s="17" t="s">
        <v>29</v>
      </c>
      <c r="C64" s="18">
        <v>0</v>
      </c>
      <c r="D64" s="18">
        <v>0</v>
      </c>
      <c r="E64" s="18">
        <f>E65</f>
        <v>0</v>
      </c>
      <c r="F64" s="18">
        <f>F65</f>
        <v>237.43520000000001</v>
      </c>
      <c r="G64" s="19"/>
      <c r="H64" s="19"/>
      <c r="I64" s="19"/>
    </row>
    <row r="65" spans="1:9" x14ac:dyDescent="0.25">
      <c r="A65" s="16">
        <v>24060300</v>
      </c>
      <c r="B65" s="17" t="s">
        <v>29</v>
      </c>
      <c r="C65" s="18">
        <v>0</v>
      </c>
      <c r="D65" s="18">
        <v>0</v>
      </c>
      <c r="E65" s="18">
        <v>0</v>
      </c>
      <c r="F65" s="18">
        <v>237.43520000000001</v>
      </c>
      <c r="G65" s="19"/>
      <c r="H65" s="19"/>
      <c r="I65" s="19"/>
    </row>
    <row r="66" spans="1:9" x14ac:dyDescent="0.25">
      <c r="A66" s="47" t="s">
        <v>65</v>
      </c>
      <c r="B66" s="47"/>
      <c r="C66" s="14">
        <f>C46+C9</f>
        <v>257965.00000000003</v>
      </c>
      <c r="D66" s="14">
        <f>D46+D9</f>
        <v>262714.92</v>
      </c>
      <c r="E66" s="14">
        <f>E46+E9</f>
        <v>144106.32800000001</v>
      </c>
      <c r="F66" s="14">
        <f>F46+F9</f>
        <v>148838.01549999998</v>
      </c>
      <c r="G66" s="15">
        <f t="shared" si="0"/>
        <v>57.696980404318403</v>
      </c>
      <c r="H66" s="15">
        <f t="shared" si="1"/>
        <v>56.653811477475273</v>
      </c>
      <c r="I66" s="15">
        <f>F66/E66%</f>
        <v>103.28346961973799</v>
      </c>
    </row>
    <row r="67" spans="1:9" x14ac:dyDescent="0.25">
      <c r="A67" s="38" t="s">
        <v>49</v>
      </c>
      <c r="B67" s="39"/>
      <c r="C67" s="39"/>
      <c r="D67" s="39"/>
      <c r="E67" s="39"/>
      <c r="F67" s="39"/>
      <c r="G67" s="39"/>
      <c r="H67" s="39"/>
      <c r="I67" s="40"/>
    </row>
    <row r="68" spans="1:9" s="7" customFormat="1" x14ac:dyDescent="0.25">
      <c r="A68" s="12">
        <v>40000000</v>
      </c>
      <c r="B68" s="13" t="s">
        <v>40</v>
      </c>
      <c r="C68" s="14">
        <f t="shared" ref="C68" si="22">C71+C76+C81</f>
        <v>38421.64</v>
      </c>
      <c r="D68" s="23">
        <f>D71+D76+D81+D69</f>
        <v>43709.11</v>
      </c>
      <c r="E68" s="23">
        <f t="shared" ref="E68:F68" si="23">E71+E76+E81+E69</f>
        <v>38264.703000000009</v>
      </c>
      <c r="F68" s="14">
        <f t="shared" si="23"/>
        <v>38209.214000000007</v>
      </c>
      <c r="G68" s="15">
        <f t="shared" ref="G68:G112" si="24">F68/C68%</f>
        <v>99.447118863223963</v>
      </c>
      <c r="H68" s="15">
        <f t="shared" ref="H68:H112" si="25">F68/D68%</f>
        <v>87.417048757112667</v>
      </c>
      <c r="I68" s="15">
        <f>F68/E68%</f>
        <v>99.854986461021269</v>
      </c>
    </row>
    <row r="69" spans="1:9" s="7" customFormat="1" x14ac:dyDescent="0.25">
      <c r="A69" s="12">
        <v>41020000</v>
      </c>
      <c r="B69" s="13" t="s">
        <v>92</v>
      </c>
      <c r="C69" s="14"/>
      <c r="D69" s="14">
        <f>D70</f>
        <v>0</v>
      </c>
      <c r="E69" s="14">
        <f t="shared" ref="E69:F69" si="26">E70</f>
        <v>0</v>
      </c>
      <c r="F69" s="14">
        <f t="shared" si="26"/>
        <v>0</v>
      </c>
      <c r="G69" s="15"/>
      <c r="H69" s="15"/>
      <c r="I69" s="15" t="e">
        <f>F69/E69%</f>
        <v>#DIV/0!</v>
      </c>
    </row>
    <row r="70" spans="1:9" s="7" customFormat="1" ht="94.5" x14ac:dyDescent="0.25">
      <c r="A70" s="16">
        <v>41021400</v>
      </c>
      <c r="B70" s="17" t="s">
        <v>93</v>
      </c>
      <c r="C70" s="14"/>
      <c r="D70" s="18"/>
      <c r="E70" s="18"/>
      <c r="F70" s="18"/>
      <c r="G70" s="19"/>
      <c r="H70" s="19"/>
      <c r="I70" s="19"/>
    </row>
    <row r="71" spans="1:9" s="7" customFormat="1" x14ac:dyDescent="0.25">
      <c r="A71" s="12">
        <v>41030000</v>
      </c>
      <c r="B71" s="13" t="s">
        <v>41</v>
      </c>
      <c r="C71" s="14">
        <f>C72+C73+C74+C75</f>
        <v>38071.1</v>
      </c>
      <c r="D71" s="14">
        <f t="shared" ref="D71:F71" si="27">D72+D73+D74+D75</f>
        <v>41784</v>
      </c>
      <c r="E71" s="14">
        <f t="shared" si="27"/>
        <v>37298.000000000007</v>
      </c>
      <c r="F71" s="14">
        <f t="shared" si="27"/>
        <v>37298.000000000007</v>
      </c>
      <c r="G71" s="15">
        <f t="shared" si="24"/>
        <v>97.969325814068952</v>
      </c>
      <c r="H71" s="15">
        <f t="shared" si="25"/>
        <v>89.263833046142082</v>
      </c>
      <c r="I71" s="15">
        <f t="shared" ref="I71:I112" si="28">F71/E71%</f>
        <v>100</v>
      </c>
    </row>
    <row r="72" spans="1:9" ht="31.5" x14ac:dyDescent="0.25">
      <c r="A72" s="16">
        <v>41033900</v>
      </c>
      <c r="B72" s="17" t="s">
        <v>42</v>
      </c>
      <c r="C72" s="18">
        <v>38071.1</v>
      </c>
      <c r="D72" s="18">
        <v>38071.1</v>
      </c>
      <c r="E72" s="18">
        <v>34081.300000000003</v>
      </c>
      <c r="F72" s="18">
        <v>34081.300000000003</v>
      </c>
      <c r="G72" s="19">
        <f t="shared" si="24"/>
        <v>89.520134695346343</v>
      </c>
      <c r="H72" s="19">
        <f t="shared" si="25"/>
        <v>89.520134695346343</v>
      </c>
      <c r="I72" s="19">
        <f t="shared" si="28"/>
        <v>100</v>
      </c>
    </row>
    <row r="73" spans="1:9" ht="47.25" x14ac:dyDescent="0.25">
      <c r="A73" s="32" t="s">
        <v>109</v>
      </c>
      <c r="B73" s="17" t="s">
        <v>110</v>
      </c>
      <c r="C73" s="18"/>
      <c r="D73" s="18">
        <v>229.7</v>
      </c>
      <c r="E73" s="18">
        <v>138</v>
      </c>
      <c r="F73" s="18">
        <v>138</v>
      </c>
      <c r="G73" s="19"/>
      <c r="H73" s="19"/>
      <c r="I73" s="19">
        <f t="shared" si="28"/>
        <v>100.00000000000001</v>
      </c>
    </row>
    <row r="74" spans="1:9" ht="63" x14ac:dyDescent="0.25">
      <c r="A74" s="32" t="s">
        <v>111</v>
      </c>
      <c r="B74" s="17" t="s">
        <v>112</v>
      </c>
      <c r="C74" s="18"/>
      <c r="D74" s="18">
        <v>929.9</v>
      </c>
      <c r="E74" s="18">
        <v>525.4</v>
      </c>
      <c r="F74" s="18">
        <v>525.4</v>
      </c>
      <c r="G74" s="19"/>
      <c r="H74" s="19"/>
      <c r="I74" s="19">
        <f t="shared" si="28"/>
        <v>100</v>
      </c>
    </row>
    <row r="75" spans="1:9" ht="47.25" x14ac:dyDescent="0.25">
      <c r="A75" s="32" t="s">
        <v>113</v>
      </c>
      <c r="B75" s="17" t="s">
        <v>114</v>
      </c>
      <c r="C75" s="18"/>
      <c r="D75" s="18">
        <v>2553.3000000000002</v>
      </c>
      <c r="E75" s="18">
        <v>2553.3000000000002</v>
      </c>
      <c r="F75" s="18">
        <v>2553.3000000000002</v>
      </c>
      <c r="G75" s="19"/>
      <c r="H75" s="19"/>
      <c r="I75" s="19">
        <f t="shared" si="28"/>
        <v>100</v>
      </c>
    </row>
    <row r="76" spans="1:9" s="7" customFormat="1" ht="31.5" x14ac:dyDescent="0.25">
      <c r="A76" s="12">
        <v>41040000</v>
      </c>
      <c r="B76" s="13" t="s">
        <v>43</v>
      </c>
      <c r="C76" s="14">
        <f t="shared" ref="C76:D76" si="29">C77</f>
        <v>0</v>
      </c>
      <c r="D76" s="14">
        <f t="shared" si="29"/>
        <v>0</v>
      </c>
      <c r="E76" s="14">
        <f>E77</f>
        <v>0</v>
      </c>
      <c r="F76" s="14">
        <f>F77</f>
        <v>0</v>
      </c>
      <c r="G76" s="15"/>
      <c r="H76" s="15" t="e">
        <f t="shared" si="25"/>
        <v>#DIV/0!</v>
      </c>
      <c r="I76" s="15" t="e">
        <f t="shared" si="28"/>
        <v>#DIV/0!</v>
      </c>
    </row>
    <row r="77" spans="1:9" x14ac:dyDescent="0.25">
      <c r="A77" s="16">
        <v>41040400</v>
      </c>
      <c r="B77" s="17" t="s">
        <v>68</v>
      </c>
      <c r="C77" s="18">
        <f t="shared" ref="C77" si="30">C78+C79</f>
        <v>0</v>
      </c>
      <c r="D77" s="18">
        <f>D78+D79+D80</f>
        <v>0</v>
      </c>
      <c r="E77" s="18">
        <f>E78+E79+E80</f>
        <v>0</v>
      </c>
      <c r="F77" s="18">
        <f>F78+F79+F80</f>
        <v>0</v>
      </c>
      <c r="G77" s="19"/>
      <c r="H77" s="19" t="e">
        <f t="shared" si="25"/>
        <v>#DIV/0!</v>
      </c>
      <c r="I77" s="19" t="e">
        <f t="shared" si="28"/>
        <v>#DIV/0!</v>
      </c>
    </row>
    <row r="78" spans="1:9" ht="110.25" x14ac:dyDescent="0.25">
      <c r="A78" s="16"/>
      <c r="B78" s="20" t="s">
        <v>87</v>
      </c>
      <c r="C78" s="18">
        <v>0</v>
      </c>
      <c r="D78" s="18"/>
      <c r="E78" s="18"/>
      <c r="F78" s="18"/>
      <c r="G78" s="19"/>
      <c r="H78" s="19" t="e">
        <f t="shared" si="25"/>
        <v>#DIV/0!</v>
      </c>
      <c r="I78" s="19" t="e">
        <f t="shared" si="28"/>
        <v>#DIV/0!</v>
      </c>
    </row>
    <row r="79" spans="1:9" ht="31.5" x14ac:dyDescent="0.25">
      <c r="A79" s="16"/>
      <c r="B79" s="20" t="s">
        <v>69</v>
      </c>
      <c r="C79" s="18">
        <v>0</v>
      </c>
      <c r="D79" s="18"/>
      <c r="E79" s="18"/>
      <c r="F79" s="18"/>
      <c r="G79" s="19"/>
      <c r="H79" s="19" t="e">
        <f t="shared" si="25"/>
        <v>#DIV/0!</v>
      </c>
      <c r="I79" s="19" t="e">
        <f t="shared" si="28"/>
        <v>#DIV/0!</v>
      </c>
    </row>
    <row r="80" spans="1:9" ht="31.5" x14ac:dyDescent="0.25">
      <c r="A80" s="16"/>
      <c r="B80" s="20" t="s">
        <v>75</v>
      </c>
      <c r="C80" s="18"/>
      <c r="D80" s="18"/>
      <c r="E80" s="18"/>
      <c r="F80" s="18"/>
      <c r="G80" s="19"/>
      <c r="H80" s="19" t="e">
        <f t="shared" si="25"/>
        <v>#DIV/0!</v>
      </c>
      <c r="I80" s="19"/>
    </row>
    <row r="81" spans="1:9" s="7" customFormat="1" ht="31.5" x14ac:dyDescent="0.25">
      <c r="A81" s="12">
        <v>41050000</v>
      </c>
      <c r="B81" s="13" t="s">
        <v>44</v>
      </c>
      <c r="C81" s="14">
        <f t="shared" ref="C81:D81" si="31">C82+C83+C84+C88</f>
        <v>350.53999999999996</v>
      </c>
      <c r="D81" s="23">
        <f t="shared" si="31"/>
        <v>1925.11</v>
      </c>
      <c r="E81" s="23">
        <f>E82+E83+E84+E88</f>
        <v>966.70299999999997</v>
      </c>
      <c r="F81" s="14">
        <f>F82+F83+F84+F88</f>
        <v>911.21399999999994</v>
      </c>
      <c r="G81" s="15"/>
      <c r="H81" s="15">
        <f t="shared" si="25"/>
        <v>47.33308745993736</v>
      </c>
      <c r="I81" s="15">
        <f t="shared" si="28"/>
        <v>94.259974366480691</v>
      </c>
    </row>
    <row r="82" spans="1:9" ht="47.25" x14ac:dyDescent="0.25">
      <c r="A82" s="16">
        <v>41051000</v>
      </c>
      <c r="B82" s="17" t="s">
        <v>45</v>
      </c>
      <c r="C82" s="18">
        <v>323.11599999999999</v>
      </c>
      <c r="D82" s="18">
        <v>839.30600000000004</v>
      </c>
      <c r="E82" s="18">
        <v>750.77599999999995</v>
      </c>
      <c r="F82" s="18">
        <v>750.77599999999995</v>
      </c>
      <c r="G82" s="19"/>
      <c r="H82" s="19">
        <f t="shared" si="25"/>
        <v>89.451999628264304</v>
      </c>
      <c r="I82" s="19">
        <f t="shared" si="28"/>
        <v>100</v>
      </c>
    </row>
    <row r="83" spans="1:9" ht="47.25" x14ac:dyDescent="0.25">
      <c r="A83" s="16">
        <v>41051200</v>
      </c>
      <c r="B83" s="17" t="s">
        <v>46</v>
      </c>
      <c r="C83" s="18"/>
      <c r="D83" s="18"/>
      <c r="E83" s="18"/>
      <c r="F83" s="18"/>
      <c r="G83" s="19"/>
      <c r="H83" s="19" t="e">
        <f t="shared" si="25"/>
        <v>#DIV/0!</v>
      </c>
      <c r="I83" s="19" t="e">
        <f t="shared" si="28"/>
        <v>#DIV/0!</v>
      </c>
    </row>
    <row r="84" spans="1:9" x14ac:dyDescent="0.25">
      <c r="A84" s="16">
        <v>41053900</v>
      </c>
      <c r="B84" s="17" t="s">
        <v>47</v>
      </c>
      <c r="C84" s="18">
        <f>C85+C86</f>
        <v>27.423999999999999</v>
      </c>
      <c r="D84" s="18">
        <f>D85+D86+D87</f>
        <v>1085.8039999999999</v>
      </c>
      <c r="E84" s="18">
        <f t="shared" ref="E84:H84" si="32">E85+E86+E87</f>
        <v>215.92699999999999</v>
      </c>
      <c r="F84" s="18">
        <f t="shared" si="32"/>
        <v>160.43799999999999</v>
      </c>
      <c r="G84" s="18">
        <f t="shared" si="32"/>
        <v>0</v>
      </c>
      <c r="H84" s="18">
        <f t="shared" si="32"/>
        <v>44.890231224732858</v>
      </c>
      <c r="I84" s="19">
        <f t="shared" si="28"/>
        <v>74.301963163476543</v>
      </c>
    </row>
    <row r="85" spans="1:9" ht="47.25" x14ac:dyDescent="0.25">
      <c r="A85" s="16"/>
      <c r="B85" s="21" t="s">
        <v>115</v>
      </c>
      <c r="C85" s="18"/>
      <c r="D85" s="18">
        <v>1051.7239999999999</v>
      </c>
      <c r="E85" s="18">
        <v>200</v>
      </c>
      <c r="F85" s="18">
        <v>150</v>
      </c>
      <c r="G85" s="19"/>
      <c r="H85" s="19">
        <f t="shared" si="25"/>
        <v>14.262296952432388</v>
      </c>
      <c r="I85" s="19">
        <f t="shared" si="28"/>
        <v>75</v>
      </c>
    </row>
    <row r="86" spans="1:9" ht="47.25" x14ac:dyDescent="0.25">
      <c r="A86" s="16"/>
      <c r="B86" s="21" t="s">
        <v>94</v>
      </c>
      <c r="C86" s="18">
        <v>27.423999999999999</v>
      </c>
      <c r="D86" s="18">
        <v>34.08</v>
      </c>
      <c r="E86" s="18">
        <v>15.927</v>
      </c>
      <c r="F86" s="18">
        <v>10.438000000000001</v>
      </c>
      <c r="G86" s="19"/>
      <c r="H86" s="19">
        <f t="shared" si="25"/>
        <v>30.627934272300472</v>
      </c>
      <c r="I86" s="19">
        <f t="shared" si="28"/>
        <v>65.536510328373211</v>
      </c>
    </row>
    <row r="87" spans="1:9" ht="63" x14ac:dyDescent="0.25">
      <c r="A87" s="16"/>
      <c r="B87" s="21" t="s">
        <v>96</v>
      </c>
      <c r="C87" s="18"/>
      <c r="D87" s="18"/>
      <c r="E87" s="18"/>
      <c r="F87" s="18"/>
      <c r="G87" s="19"/>
      <c r="H87" s="19"/>
      <c r="I87" s="19"/>
    </row>
    <row r="88" spans="1:9" ht="47.25" x14ac:dyDescent="0.25">
      <c r="A88" s="16">
        <v>41055000</v>
      </c>
      <c r="B88" s="17" t="s">
        <v>48</v>
      </c>
      <c r="C88" s="18">
        <v>0</v>
      </c>
      <c r="D88" s="18"/>
      <c r="E88" s="18"/>
      <c r="F88" s="18"/>
      <c r="G88" s="19"/>
      <c r="H88" s="19" t="e">
        <f t="shared" si="25"/>
        <v>#DIV/0!</v>
      </c>
      <c r="I88" s="19" t="e">
        <f t="shared" si="28"/>
        <v>#DIV/0!</v>
      </c>
    </row>
    <row r="89" spans="1:9" x14ac:dyDescent="0.25">
      <c r="A89" s="35" t="s">
        <v>67</v>
      </c>
      <c r="B89" s="35"/>
      <c r="C89" s="14">
        <f t="shared" ref="C89:E89" si="33">C66+C68</f>
        <v>296386.64</v>
      </c>
      <c r="D89" s="23">
        <f>D66+D68</f>
        <v>306424.02999999997</v>
      </c>
      <c r="E89" s="23">
        <f t="shared" si="33"/>
        <v>182371.03100000002</v>
      </c>
      <c r="F89" s="14">
        <f>F66+F68</f>
        <v>187047.22949999999</v>
      </c>
      <c r="G89" s="15">
        <f t="shared" si="24"/>
        <v>63.109197330891824</v>
      </c>
      <c r="H89" s="15">
        <f t="shared" si="25"/>
        <v>61.041958589213785</v>
      </c>
      <c r="I89" s="15">
        <f t="shared" si="28"/>
        <v>102.56411255359957</v>
      </c>
    </row>
    <row r="90" spans="1:9" x14ac:dyDescent="0.25">
      <c r="A90" s="38" t="s">
        <v>61</v>
      </c>
      <c r="B90" s="39"/>
      <c r="C90" s="39"/>
      <c r="D90" s="39"/>
      <c r="E90" s="39"/>
      <c r="F90" s="39"/>
      <c r="G90" s="39"/>
      <c r="H90" s="40"/>
      <c r="I90" s="16"/>
    </row>
    <row r="91" spans="1:9" x14ac:dyDescent="0.25">
      <c r="A91" s="12">
        <v>10000000</v>
      </c>
      <c r="B91" s="13" t="s">
        <v>1</v>
      </c>
      <c r="C91" s="22">
        <f>C92</f>
        <v>397.9</v>
      </c>
      <c r="D91" s="22">
        <f t="shared" ref="D91:I91" si="34">D92</f>
        <v>397.9</v>
      </c>
      <c r="E91" s="22">
        <f t="shared" si="34"/>
        <v>231.15</v>
      </c>
      <c r="F91" s="22">
        <f t="shared" si="34"/>
        <v>174.58744999999999</v>
      </c>
      <c r="G91" s="22">
        <f t="shared" si="34"/>
        <v>43.877217893943204</v>
      </c>
      <c r="H91" s="22">
        <f t="shared" si="34"/>
        <v>43.877217893943204</v>
      </c>
      <c r="I91" s="22">
        <f t="shared" si="34"/>
        <v>75.529937270170876</v>
      </c>
    </row>
    <row r="92" spans="1:9" s="7" customFormat="1" x14ac:dyDescent="0.25">
      <c r="A92" s="12">
        <v>19010000</v>
      </c>
      <c r="B92" s="13" t="s">
        <v>51</v>
      </c>
      <c r="C92" s="15">
        <f t="shared" ref="C92:E92" si="35">C93+C94+C95</f>
        <v>397.9</v>
      </c>
      <c r="D92" s="15">
        <f t="shared" si="35"/>
        <v>397.9</v>
      </c>
      <c r="E92" s="15">
        <f t="shared" si="35"/>
        <v>231.15</v>
      </c>
      <c r="F92" s="15">
        <f>F93+F94+F95</f>
        <v>174.58744999999999</v>
      </c>
      <c r="G92" s="15">
        <f t="shared" si="24"/>
        <v>43.877217893943204</v>
      </c>
      <c r="H92" s="15">
        <f t="shared" si="25"/>
        <v>43.877217893943204</v>
      </c>
      <c r="I92" s="15">
        <f t="shared" si="28"/>
        <v>75.529937270170876</v>
      </c>
    </row>
    <row r="93" spans="1:9" ht="63" x14ac:dyDescent="0.25">
      <c r="A93" s="16">
        <v>19010100</v>
      </c>
      <c r="B93" s="17" t="s">
        <v>52</v>
      </c>
      <c r="C93" s="19">
        <v>363.75</v>
      </c>
      <c r="D93" s="19">
        <v>363.75</v>
      </c>
      <c r="E93" s="19">
        <v>210</v>
      </c>
      <c r="F93" s="19">
        <v>161.60043999999999</v>
      </c>
      <c r="G93" s="19">
        <f t="shared" si="24"/>
        <v>44.426237800687282</v>
      </c>
      <c r="H93" s="19">
        <f t="shared" si="25"/>
        <v>44.426237800687282</v>
      </c>
      <c r="I93" s="19">
        <f t="shared" si="28"/>
        <v>76.952590476190466</v>
      </c>
    </row>
    <row r="94" spans="1:9" ht="31.5" x14ac:dyDescent="0.25">
      <c r="A94" s="16">
        <v>19010200</v>
      </c>
      <c r="B94" s="17" t="s">
        <v>53</v>
      </c>
      <c r="C94" s="19">
        <v>28.9</v>
      </c>
      <c r="D94" s="19">
        <v>28.9</v>
      </c>
      <c r="E94" s="19">
        <v>15.9</v>
      </c>
      <c r="F94" s="19">
        <v>12.628</v>
      </c>
      <c r="G94" s="19">
        <f t="shared" si="24"/>
        <v>43.695501730103807</v>
      </c>
      <c r="H94" s="19">
        <f t="shared" si="25"/>
        <v>43.695501730103807</v>
      </c>
      <c r="I94" s="19">
        <f t="shared" si="28"/>
        <v>79.421383647798748</v>
      </c>
    </row>
    <row r="95" spans="1:9" ht="47.25" x14ac:dyDescent="0.25">
      <c r="A95" s="16">
        <v>19010300</v>
      </c>
      <c r="B95" s="17" t="s">
        <v>54</v>
      </c>
      <c r="C95" s="19">
        <v>5.25</v>
      </c>
      <c r="D95" s="19">
        <v>5.25</v>
      </c>
      <c r="E95" s="19">
        <v>5.25</v>
      </c>
      <c r="F95" s="19">
        <v>0.35901</v>
      </c>
      <c r="G95" s="19">
        <f t="shared" si="24"/>
        <v>6.8382857142857141</v>
      </c>
      <c r="H95" s="19">
        <f t="shared" si="25"/>
        <v>6.8382857142857141</v>
      </c>
      <c r="I95" s="19">
        <f t="shared" si="28"/>
        <v>6.8382857142857141</v>
      </c>
    </row>
    <row r="96" spans="1:9" ht="31.5" x14ac:dyDescent="0.25">
      <c r="A96" s="12">
        <v>20000000</v>
      </c>
      <c r="B96" s="13" t="s">
        <v>76</v>
      </c>
      <c r="C96" s="14">
        <f>C99</f>
        <v>5059.58</v>
      </c>
      <c r="D96" s="14">
        <f>D99</f>
        <v>5992.39408</v>
      </c>
      <c r="E96" s="28" t="s">
        <v>63</v>
      </c>
      <c r="F96" s="14">
        <f>F99</f>
        <v>1803.85583</v>
      </c>
      <c r="G96" s="14">
        <f t="shared" si="24"/>
        <v>35.652283984046107</v>
      </c>
      <c r="H96" s="15">
        <f t="shared" si="25"/>
        <v>30.102423270533638</v>
      </c>
      <c r="I96" s="19"/>
    </row>
    <row r="97" spans="1:9" ht="31.5" x14ac:dyDescent="0.25">
      <c r="A97" s="16">
        <v>24060000</v>
      </c>
      <c r="B97" s="17" t="s">
        <v>77</v>
      </c>
      <c r="C97" s="18"/>
      <c r="D97" s="18"/>
      <c r="E97" s="18"/>
      <c r="F97" s="18">
        <f>F98</f>
        <v>0</v>
      </c>
      <c r="G97" s="14"/>
      <c r="H97" s="15"/>
      <c r="I97" s="19"/>
    </row>
    <row r="98" spans="1:9" ht="63" x14ac:dyDescent="0.25">
      <c r="A98" s="16">
        <v>24062100</v>
      </c>
      <c r="B98" s="17" t="s">
        <v>78</v>
      </c>
      <c r="C98" s="18"/>
      <c r="D98" s="18"/>
      <c r="E98" s="18"/>
      <c r="F98" s="18"/>
      <c r="G98" s="14"/>
      <c r="H98" s="15"/>
      <c r="I98" s="19"/>
    </row>
    <row r="99" spans="1:9" s="7" customFormat="1" x14ac:dyDescent="0.25">
      <c r="A99" s="16">
        <v>25000000</v>
      </c>
      <c r="B99" s="17" t="s">
        <v>55</v>
      </c>
      <c r="C99" s="24">
        <f>C100+C104</f>
        <v>5059.58</v>
      </c>
      <c r="D99" s="24">
        <f>D100+D104</f>
        <v>5992.39408</v>
      </c>
      <c r="E99" s="27" t="s">
        <v>63</v>
      </c>
      <c r="F99" s="18">
        <f>F100+F104</f>
        <v>1803.85583</v>
      </c>
      <c r="G99" s="14">
        <f t="shared" si="24"/>
        <v>35.652283984046107</v>
      </c>
      <c r="H99" s="15">
        <f t="shared" si="25"/>
        <v>30.102423270533638</v>
      </c>
      <c r="I99" s="15"/>
    </row>
    <row r="100" spans="1:9" ht="31.5" x14ac:dyDescent="0.25">
      <c r="A100" s="16">
        <v>25010000</v>
      </c>
      <c r="B100" s="17" t="s">
        <v>56</v>
      </c>
      <c r="C100" s="18">
        <f>C101+C102</f>
        <v>5059.58</v>
      </c>
      <c r="D100" s="24">
        <f>D101+D102+D103</f>
        <v>5386.6210000000001</v>
      </c>
      <c r="E100" s="31" t="s">
        <v>63</v>
      </c>
      <c r="F100" s="18">
        <f>F101+F102+F103</f>
        <v>1347.04459</v>
      </c>
      <c r="G100" s="18">
        <f t="shared" si="24"/>
        <v>26.623644452701608</v>
      </c>
      <c r="H100" s="19">
        <f t="shared" si="25"/>
        <v>25.007227907810851</v>
      </c>
      <c r="I100" s="19"/>
    </row>
    <row r="101" spans="1:9" ht="31.5" x14ac:dyDescent="0.25">
      <c r="A101" s="16">
        <v>25010100</v>
      </c>
      <c r="B101" s="17" t="s">
        <v>57</v>
      </c>
      <c r="C101" s="18">
        <v>4849.098</v>
      </c>
      <c r="D101" s="24">
        <v>4849.098</v>
      </c>
      <c r="E101" s="31" t="s">
        <v>63</v>
      </c>
      <c r="F101" s="18">
        <v>1149.07809</v>
      </c>
      <c r="G101" s="18">
        <f t="shared" si="24"/>
        <v>23.696738857412242</v>
      </c>
      <c r="H101" s="19">
        <f t="shared" si="25"/>
        <v>23.696738857412242</v>
      </c>
      <c r="I101" s="19"/>
    </row>
    <row r="102" spans="1:9" ht="47.25" x14ac:dyDescent="0.25">
      <c r="A102" s="16">
        <v>25010300</v>
      </c>
      <c r="B102" s="17" t="s">
        <v>58</v>
      </c>
      <c r="C102" s="18">
        <v>210.482</v>
      </c>
      <c r="D102" s="24">
        <v>534.70000000000005</v>
      </c>
      <c r="E102" s="31" t="s">
        <v>63</v>
      </c>
      <c r="F102" s="18">
        <v>189.89402000000001</v>
      </c>
      <c r="G102" s="18">
        <f t="shared" si="24"/>
        <v>90.218650525935715</v>
      </c>
      <c r="H102" s="19">
        <f t="shared" si="25"/>
        <v>35.514123807742656</v>
      </c>
      <c r="I102" s="19"/>
    </row>
    <row r="103" spans="1:9" ht="47.25" x14ac:dyDescent="0.25">
      <c r="A103" s="16">
        <v>25010400</v>
      </c>
      <c r="B103" s="17" t="s">
        <v>99</v>
      </c>
      <c r="C103" s="18"/>
      <c r="D103" s="24">
        <v>2.823</v>
      </c>
      <c r="E103" s="31" t="s">
        <v>63</v>
      </c>
      <c r="F103" s="18">
        <v>8.0724800000000005</v>
      </c>
      <c r="G103" s="18"/>
      <c r="H103" s="19">
        <f t="shared" si="25"/>
        <v>285.95394969890191</v>
      </c>
      <c r="I103" s="19"/>
    </row>
    <row r="104" spans="1:9" ht="31.5" x14ac:dyDescent="0.25">
      <c r="A104" s="16">
        <v>25020000</v>
      </c>
      <c r="B104" s="17" t="s">
        <v>100</v>
      </c>
      <c r="C104" s="18"/>
      <c r="D104" s="24">
        <f>D105+D106</f>
        <v>605.77308000000005</v>
      </c>
      <c r="E104" s="31" t="s">
        <v>63</v>
      </c>
      <c r="F104" s="18">
        <f>F105+F106</f>
        <v>456.81124</v>
      </c>
      <c r="G104" s="18"/>
      <c r="H104" s="19"/>
      <c r="I104" s="19"/>
    </row>
    <row r="105" spans="1:9" ht="31.5" x14ac:dyDescent="0.25">
      <c r="A105" s="16">
        <v>25020100</v>
      </c>
      <c r="B105" s="17" t="s">
        <v>101</v>
      </c>
      <c r="C105" s="18"/>
      <c r="D105" s="24">
        <v>570.29078000000004</v>
      </c>
      <c r="E105" s="31" t="s">
        <v>63</v>
      </c>
      <c r="F105" s="18">
        <v>422.93594000000002</v>
      </c>
      <c r="G105" s="18"/>
      <c r="H105" s="19"/>
      <c r="I105" s="19"/>
    </row>
    <row r="106" spans="1:9" ht="78.75" x14ac:dyDescent="0.25">
      <c r="A106" s="16">
        <v>25020200</v>
      </c>
      <c r="B106" s="17" t="s">
        <v>116</v>
      </c>
      <c r="C106" s="18"/>
      <c r="D106" s="24">
        <v>35.482300000000002</v>
      </c>
      <c r="E106" s="31"/>
      <c r="F106" s="18">
        <v>33.875300000000003</v>
      </c>
      <c r="G106" s="18"/>
      <c r="H106" s="19"/>
      <c r="I106" s="19"/>
    </row>
    <row r="107" spans="1:9" x14ac:dyDescent="0.25">
      <c r="A107" s="12">
        <v>40000000</v>
      </c>
      <c r="B107" s="13" t="s">
        <v>40</v>
      </c>
      <c r="C107" s="18"/>
      <c r="D107" s="23">
        <f>D108</f>
        <v>899.6</v>
      </c>
      <c r="E107" s="23">
        <f t="shared" ref="E107:F107" si="36">E108</f>
        <v>899.6</v>
      </c>
      <c r="F107" s="23">
        <f t="shared" si="36"/>
        <v>899.6</v>
      </c>
      <c r="G107" s="18"/>
      <c r="H107" s="19"/>
      <c r="I107" s="15">
        <f t="shared" si="28"/>
        <v>100</v>
      </c>
    </row>
    <row r="108" spans="1:9" x14ac:dyDescent="0.25">
      <c r="A108" s="12">
        <v>41030000</v>
      </c>
      <c r="B108" s="13" t="s">
        <v>41</v>
      </c>
      <c r="C108" s="18"/>
      <c r="D108" s="23">
        <f>D109+D110</f>
        <v>899.6</v>
      </c>
      <c r="E108" s="23">
        <f t="shared" ref="E108:F108" si="37">E109+E110</f>
        <v>899.6</v>
      </c>
      <c r="F108" s="23">
        <f t="shared" si="37"/>
        <v>899.6</v>
      </c>
      <c r="G108" s="18"/>
      <c r="H108" s="19"/>
      <c r="I108" s="15">
        <f t="shared" si="28"/>
        <v>100</v>
      </c>
    </row>
    <row r="109" spans="1:9" ht="47.25" x14ac:dyDescent="0.25">
      <c r="A109" s="16">
        <v>41031000</v>
      </c>
      <c r="B109" s="17" t="s">
        <v>117</v>
      </c>
      <c r="C109" s="18"/>
      <c r="D109" s="24">
        <v>428.8</v>
      </c>
      <c r="E109" s="18">
        <v>428.8</v>
      </c>
      <c r="F109" s="18">
        <v>428.8</v>
      </c>
      <c r="G109" s="18"/>
      <c r="H109" s="19"/>
      <c r="I109" s="19">
        <f t="shared" si="28"/>
        <v>100</v>
      </c>
    </row>
    <row r="110" spans="1:9" ht="47.25" x14ac:dyDescent="0.25">
      <c r="A110" s="16">
        <v>41037400</v>
      </c>
      <c r="B110" s="17" t="s">
        <v>118</v>
      </c>
      <c r="C110" s="18"/>
      <c r="D110" s="24">
        <v>470.8</v>
      </c>
      <c r="E110" s="18">
        <v>470.8</v>
      </c>
      <c r="F110" s="18">
        <v>470.8</v>
      </c>
      <c r="G110" s="18"/>
      <c r="H110" s="19"/>
      <c r="I110" s="19"/>
    </row>
    <row r="111" spans="1:9" s="7" customFormat="1" x14ac:dyDescent="0.25">
      <c r="A111" s="12">
        <v>50000000</v>
      </c>
      <c r="B111" s="13" t="s">
        <v>59</v>
      </c>
      <c r="C111" s="14">
        <f t="shared" ref="C111:D111" si="38">C112</f>
        <v>43.58</v>
      </c>
      <c r="D111" s="23">
        <f t="shared" si="38"/>
        <v>43.58</v>
      </c>
      <c r="E111" s="14">
        <f>E112</f>
        <v>21.78</v>
      </c>
      <c r="F111" s="14">
        <f>F112</f>
        <v>21.942</v>
      </c>
      <c r="G111" s="14">
        <f t="shared" si="24"/>
        <v>50.348783845800831</v>
      </c>
      <c r="H111" s="15">
        <f t="shared" si="25"/>
        <v>50.348783845800831</v>
      </c>
      <c r="I111" s="15">
        <f t="shared" si="28"/>
        <v>100.74380165289256</v>
      </c>
    </row>
    <row r="112" spans="1:9" ht="47.25" x14ac:dyDescent="0.25">
      <c r="A112" s="16">
        <v>50110000</v>
      </c>
      <c r="B112" s="17" t="s">
        <v>60</v>
      </c>
      <c r="C112" s="18">
        <v>43.58</v>
      </c>
      <c r="D112" s="24">
        <v>43.58</v>
      </c>
      <c r="E112" s="18">
        <v>21.78</v>
      </c>
      <c r="F112" s="18">
        <v>21.942</v>
      </c>
      <c r="G112" s="18">
        <f t="shared" si="24"/>
        <v>50.348783845800831</v>
      </c>
      <c r="H112" s="19">
        <f t="shared" si="25"/>
        <v>50.348783845800831</v>
      </c>
      <c r="I112" s="19">
        <f t="shared" si="28"/>
        <v>100.74380165289256</v>
      </c>
    </row>
    <row r="113" spans="1:9" x14ac:dyDescent="0.25">
      <c r="A113" s="36" t="s">
        <v>97</v>
      </c>
      <c r="B113" s="37"/>
      <c r="C113" s="23">
        <f>C111+C96+C91</f>
        <v>5501.0599999999995</v>
      </c>
      <c r="D113" s="23">
        <f>D111+D96+D91</f>
        <v>6433.8740799999996</v>
      </c>
      <c r="E113" s="25" t="s">
        <v>63</v>
      </c>
      <c r="F113" s="23">
        <f>F91+F96+F111</f>
        <v>2000.38528</v>
      </c>
      <c r="G113" s="25" t="s">
        <v>63</v>
      </c>
      <c r="H113" s="25" t="s">
        <v>63</v>
      </c>
      <c r="I113" s="25" t="s">
        <v>63</v>
      </c>
    </row>
    <row r="114" spans="1:9" x14ac:dyDescent="0.25">
      <c r="A114" s="29" t="s">
        <v>62</v>
      </c>
      <c r="B114" s="30"/>
      <c r="C114" s="23">
        <f>C113+C107</f>
        <v>5501.0599999999995</v>
      </c>
      <c r="D114" s="23">
        <f t="shared" ref="D114:F114" si="39">D113+D107</f>
        <v>7333.47408</v>
      </c>
      <c r="E114" s="25" t="s">
        <v>63</v>
      </c>
      <c r="F114" s="23">
        <f t="shared" si="39"/>
        <v>2899.9852799999999</v>
      </c>
      <c r="G114" s="25"/>
      <c r="H114" s="25"/>
      <c r="I114" s="25" t="s">
        <v>63</v>
      </c>
    </row>
    <row r="115" spans="1:9" x14ac:dyDescent="0.25">
      <c r="A115" s="33" t="s">
        <v>71</v>
      </c>
      <c r="B115" s="34"/>
      <c r="C115" s="23">
        <f>C89+C114</f>
        <v>301887.7</v>
      </c>
      <c r="D115" s="23">
        <f>D89+D114</f>
        <v>313757.50407999998</v>
      </c>
      <c r="E115" s="25" t="s">
        <v>63</v>
      </c>
      <c r="F115" s="23">
        <f>F89+F114</f>
        <v>189947.21477999998</v>
      </c>
      <c r="G115" s="25" t="s">
        <v>63</v>
      </c>
      <c r="H115" s="25" t="s">
        <v>63</v>
      </c>
      <c r="I115" s="25" t="s">
        <v>63</v>
      </c>
    </row>
    <row r="117" spans="1:9" ht="18.75" x14ac:dyDescent="0.3">
      <c r="A117" s="10" t="s">
        <v>119</v>
      </c>
      <c r="B117" s="11"/>
      <c r="C117" s="10"/>
      <c r="D117" s="10"/>
      <c r="E117" s="10" t="s">
        <v>120</v>
      </c>
    </row>
  </sheetData>
  <mergeCells count="17">
    <mergeCell ref="A3:B3"/>
    <mergeCell ref="G5:I6"/>
    <mergeCell ref="F1:I1"/>
    <mergeCell ref="A2:I2"/>
    <mergeCell ref="A115:B115"/>
    <mergeCell ref="A89:B89"/>
    <mergeCell ref="A113:B113"/>
    <mergeCell ref="A67:I67"/>
    <mergeCell ref="E5:E6"/>
    <mergeCell ref="F5:F6"/>
    <mergeCell ref="A5:A6"/>
    <mergeCell ref="B5:B6"/>
    <mergeCell ref="A66:B66"/>
    <mergeCell ref="C5:C6"/>
    <mergeCell ref="D5:D6"/>
    <mergeCell ref="A90:H90"/>
    <mergeCell ref="A8:H8"/>
  </mergeCells>
  <pageMargins left="1.1811023622047245" right="0.59055118110236227" top="0.98425196850393704" bottom="0.59055118110236227" header="0" footer="0"/>
  <pageSetup paperSize="9" scale="50" fitToHeight="3" orientation="portrait" horizontalDpi="1200" verticalDpi="1200" r:id="rId1"/>
  <rowBreaks count="2" manualBreakCount="2">
    <brk id="44" max="8" man="1"/>
    <brk id="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Доходи 1</dc:creator>
  <cp:lastModifiedBy>6</cp:lastModifiedBy>
  <cp:lastPrinted>2025-08-13T10:47:17Z</cp:lastPrinted>
  <dcterms:created xsi:type="dcterms:W3CDTF">2021-04-19T13:49:15Z</dcterms:created>
  <dcterms:modified xsi:type="dcterms:W3CDTF">2025-08-28T12:16:15Z</dcterms:modified>
</cp:coreProperties>
</file>