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37813B18-B968-44C0-90EF-A68DD5972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Лист1!$A$1:$J$114</definedName>
  </definedNames>
  <calcPr calcId="191029"/>
</workbook>
</file>

<file path=xl/calcChain.xml><?xml version="1.0" encoding="utf-8"?>
<calcChain xmlns="http://schemas.openxmlformats.org/spreadsheetml/2006/main">
  <c r="I29" i="1" l="1"/>
  <c r="H18" i="1" l="1"/>
  <c r="I83" i="1" l="1"/>
  <c r="H73" i="1" l="1"/>
  <c r="I99" i="1" l="1"/>
  <c r="I97" i="1" l="1"/>
  <c r="H47" i="1" l="1"/>
  <c r="H39" i="1"/>
  <c r="H21" i="1"/>
  <c r="H43" i="1"/>
  <c r="H49" i="1" s="1"/>
  <c r="H55" i="1" s="1"/>
  <c r="H72" i="1" l="1"/>
  <c r="H104" i="1"/>
  <c r="H105" i="1"/>
  <c r="H71" i="1" l="1"/>
  <c r="H103" i="1" l="1"/>
  <c r="H94" i="1" l="1"/>
  <c r="H102" i="1" l="1"/>
  <c r="H70" i="1" l="1"/>
  <c r="H26" i="1" l="1"/>
  <c r="I27" i="1"/>
  <c r="H38" i="1" l="1"/>
  <c r="H37" i="1" s="1"/>
  <c r="H101" i="1" l="1"/>
  <c r="I108" i="1"/>
  <c r="H108" i="1" s="1"/>
  <c r="H106" i="1" l="1"/>
  <c r="H99" i="1"/>
  <c r="H100" i="1"/>
  <c r="I91" i="1" l="1"/>
  <c r="I87" i="1" l="1"/>
  <c r="I90" i="1" s="1"/>
  <c r="H87" i="1"/>
  <c r="H90" i="1" l="1"/>
  <c r="I75" i="1"/>
  <c r="I80" i="1" l="1"/>
  <c r="H78" i="1" l="1"/>
  <c r="H65" i="1"/>
  <c r="H66" i="1"/>
  <c r="H67" i="1"/>
  <c r="H68" i="1"/>
  <c r="H98" i="1"/>
  <c r="H97" i="1" l="1"/>
  <c r="H96" i="1" l="1"/>
  <c r="H95" i="1" l="1"/>
  <c r="H69" i="1"/>
  <c r="H63" i="1" l="1"/>
  <c r="H83" i="1"/>
  <c r="I81" i="1"/>
  <c r="I84" i="1" s="1"/>
  <c r="H81" i="1"/>
  <c r="H84" i="1" s="1"/>
  <c r="H74" i="1" l="1"/>
  <c r="I74" i="1" s="1"/>
  <c r="I63" i="1" s="1"/>
  <c r="H107" i="1"/>
  <c r="H91" i="1" s="1"/>
  <c r="H112" i="1" s="1"/>
  <c r="H61" i="1" l="1"/>
  <c r="H28" i="1" l="1"/>
  <c r="H77" i="1" l="1"/>
  <c r="H75" i="1" s="1"/>
  <c r="H111" i="1" s="1"/>
  <c r="H110" i="1" s="1"/>
  <c r="H80" i="1" l="1"/>
  <c r="H32" i="1" l="1"/>
  <c r="H36" i="1" s="1"/>
  <c r="H41" i="1" l="1"/>
  <c r="H54" i="1" s="1"/>
  <c r="H53" i="1" l="1"/>
</calcChain>
</file>

<file path=xl/sharedStrings.xml><?xml version="1.0" encoding="utf-8"?>
<sst xmlns="http://schemas.openxmlformats.org/spreadsheetml/2006/main" count="129" uniqueCount="90">
  <si>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</si>
  <si>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</si>
  <si>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</si>
  <si>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</si>
  <si>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</si>
  <si>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</si>
  <si>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</si>
  <si>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</si>
  <si>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</si>
  <si>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</si>
  <si>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</si>
  <si>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</si>
  <si>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</si>
  <si>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</si>
  <si>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</si>
  <si>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</si>
  <si>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</si>
  <si>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</si>
  <si>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</si>
  <si>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</si>
  <si>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</si>
  <si>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</si>
  <si>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</si>
  <si>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</si>
  <si>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</si>
  <si>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</si>
  <si>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</si>
  <si>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</si>
  <si>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</si>
  <si>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</si>
  <si>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</si>
  <si>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</si>
  <si>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</si>
  <si>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</si>
  <si>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</si>
  <si>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</si>
  <si>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</si>
  <si>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</si>
  <si>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</si>
  <si>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</si>
  <si>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</si>
  <si>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</si>
  <si>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</si>
  <si>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</si>
  <si>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</si>
  <si>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</si>
  <si>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</si>
  <si>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</si>
  <si>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</si>
  <si>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</si>
  <si>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</si>
  <si>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</si>
  <si>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</si>
  <si>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</si>
  <si>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</si>
  <si>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</si>
  <si>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</si>
  <si>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</si>
  <si>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</si>
  <si>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</si>
  <si>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</si>
  <si>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</si>
  <si>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</si>
  <si>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</si>
  <si>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</si>
  <si>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Військова частина А7036</t>
  </si>
  <si>
    <t>Військова частина А4576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</si>
  <si>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</si>
  <si>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</si>
  <si>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>Управлінню державної казначейської служби України у м. Тернівці Дніпропетровської області</t>
  </si>
  <si>
    <t>Військова частина А4741</t>
  </si>
  <si>
    <t>Управління превентивної діяльності Головного управління Національної поліції в Дніпропетровскій області</t>
  </si>
  <si>
    <t>Субвенція з обласного бюджету до місцевих бюджетів на облаштування приміщень, які плануються до використання для укриття учнів та працівників закладів загальної середньої освіти.</t>
  </si>
  <si>
    <t>Військова частина А1126</t>
  </si>
  <si>
    <t>Додаток 4</t>
  </si>
  <si>
    <t>Військова частина А7408</t>
  </si>
  <si>
    <t>Павлоградському районному територіальному центру комплектування та соціальної підтримки</t>
  </si>
  <si>
    <t>Військова частина А3024</t>
  </si>
  <si>
    <t>на закупівлю засобів навчання та комп'ютерного обладнання для оснащення навчальних кабінетів предмета "Захист України"(видатки розвитку)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</si>
  <si>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</si>
  <si>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видатки розвитку</t>
  </si>
  <si>
    <t>Субвенція з обласного бюджету бюджетам теритрпіальних громад на виконання доручень виборців депутатами обласної ради у 2024 році</t>
  </si>
  <si>
    <t>Павлоградська районна державна адміністрація Дніпропетровської області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</si>
  <si>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</si>
  <si>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</si>
  <si>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до додатку № 4 до рішення міської ради "Про бюджет Тернівської міської територіальної громади на 2024 рік" від 29.12.2023 року №  603-30/VIII  зі змінами</t>
  </si>
  <si>
    <t>до рішення Тернівської міської ради</t>
  </si>
  <si>
    <t>Секретар міської ради</t>
  </si>
  <si>
    <t>Жанна ШКУТ</t>
  </si>
  <si>
    <t xml:space="preserve">від 19.12.2024 № 843-39/VIII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</si>
</sst>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6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4" borderId="0" xfId="0" applyFont="1" applyFill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3" fontId="2" fillId="0" borderId="11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 applyAlignment="1">
      <alignment horizontal="right" vertical="center"/>
    </xf>
    <xf numFmtId="3" fontId="12" fillId="0" borderId="2" xfId="0" applyNumberFormat="1" applyFont="1" applyBorder="1"/>
    <xf numFmtId="3" fontId="4" fillId="2" borderId="5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4" fillId="2" borderId="2" xfId="0" applyFont="1" applyFill="1" applyBorder="1"/>
    <xf numFmtId="0" fontId="5" fillId="2" borderId="2" xfId="0" applyFont="1" applyFill="1" applyBorder="1"/>
    <xf numFmtId="3" fontId="4" fillId="2" borderId="2" xfId="0" applyNumberFormat="1" applyFont="1" applyFill="1" applyBorder="1"/>
    <xf numFmtId="49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3" xfId="0" applyNumberFormat="1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0" fontId="0" fillId="0" borderId="4" xfId="0" applyBorder="1"/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4" fontId="4" fillId="0" borderId="6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view="pageBreakPreview" zoomScaleNormal="100" zoomScaleSheetLayoutView="100" workbookViewId="0">
      <selection activeCell="I4" sqref="I4:J4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6.85546875" style="4" customWidth="1"/>
    <col min="9" max="9" width="14.28515625" style="4" customWidth="1"/>
    <col min="10" max="10" width="19" style="4" customWidth="1"/>
    <col min="11" max="16384" width="9.140625" style="4"/>
  </cols>
  <sheetData>
    <row r="1" spans="1:10" x14ac:dyDescent="0.3">
      <c r="I1" s="4" t="s">
        <v>74</v>
      </c>
    </row>
    <row r="2" spans="1:10" ht="40.15" customHeight="1" x14ac:dyDescent="0.3">
      <c r="I2" s="283" t="s">
        <v>86</v>
      </c>
      <c r="J2" s="283"/>
    </row>
    <row r="3" spans="1:10" ht="17.100000000000001" customHeight="1" x14ac:dyDescent="0.3">
      <c r="I3" s="3" t="s">
        <v>89</v>
      </c>
      <c r="J3" s="3"/>
    </row>
    <row r="4" spans="1:10" ht="91.15" customHeight="1" x14ac:dyDescent="0.3">
      <c r="I4" s="251" t="s">
        <v>85</v>
      </c>
      <c r="J4" s="251"/>
    </row>
    <row r="5" spans="1:10" x14ac:dyDescent="0.3">
      <c r="D5" s="5" t="s">
        <v>51</v>
      </c>
    </row>
    <row r="7" spans="1:10" x14ac:dyDescent="0.3">
      <c r="D7" s="260" t="s">
        <v>48</v>
      </c>
      <c r="E7" s="260"/>
      <c r="F7" s="260"/>
    </row>
    <row r="8" spans="1:10" x14ac:dyDescent="0.3">
      <c r="E8" s="4" t="s">
        <v>0</v>
      </c>
    </row>
    <row r="9" spans="1:10" ht="17.45" hidden="1" customHeight="1" x14ac:dyDescent="0.3"/>
    <row r="10" spans="1:10" ht="17.45" hidden="1" customHeight="1" x14ac:dyDescent="0.3"/>
    <row r="11" spans="1:10" x14ac:dyDescent="0.3">
      <c r="B11" s="5" t="s">
        <v>4</v>
      </c>
      <c r="C11" s="5"/>
      <c r="D11" s="5"/>
      <c r="E11" s="5"/>
      <c r="F11" s="5"/>
      <c r="G11" s="5"/>
      <c r="H11" s="5"/>
    </row>
    <row r="12" spans="1:10" x14ac:dyDescent="0.3">
      <c r="J12" s="89" t="s">
        <v>5</v>
      </c>
    </row>
    <row r="13" spans="1:10" ht="14.45" customHeight="1" x14ac:dyDescent="0.3">
      <c r="A13" s="196" t="s">
        <v>1</v>
      </c>
      <c r="B13" s="199" t="s">
        <v>2</v>
      </c>
      <c r="C13" s="200"/>
      <c r="D13" s="200"/>
      <c r="E13" s="200"/>
      <c r="F13" s="200"/>
      <c r="G13" s="201"/>
      <c r="H13" s="208" t="s">
        <v>3</v>
      </c>
      <c r="I13" s="284" t="s">
        <v>40</v>
      </c>
      <c r="J13" s="285"/>
    </row>
    <row r="14" spans="1:10" ht="14.45" customHeight="1" x14ac:dyDescent="0.3">
      <c r="A14" s="197"/>
      <c r="B14" s="202"/>
      <c r="C14" s="203"/>
      <c r="D14" s="203"/>
      <c r="E14" s="203"/>
      <c r="F14" s="203"/>
      <c r="G14" s="204"/>
      <c r="H14" s="209"/>
      <c r="I14" s="7"/>
      <c r="J14" s="8"/>
    </row>
    <row r="15" spans="1:10" ht="56.45" customHeight="1" x14ac:dyDescent="0.3">
      <c r="A15" s="198"/>
      <c r="B15" s="205"/>
      <c r="C15" s="206"/>
      <c r="D15" s="206"/>
      <c r="E15" s="206"/>
      <c r="F15" s="206"/>
      <c r="G15" s="207"/>
      <c r="H15" s="210"/>
      <c r="I15" s="9"/>
      <c r="J15" s="10"/>
    </row>
    <row r="16" spans="1:10" x14ac:dyDescent="0.3">
      <c r="A16" s="6" t="s">
        <v>6</v>
      </c>
      <c r="B16" s="106" t="s">
        <v>7</v>
      </c>
      <c r="C16" s="139"/>
      <c r="D16" s="139"/>
      <c r="E16" s="139"/>
      <c r="F16" s="139"/>
      <c r="G16" s="107"/>
      <c r="H16" s="6" t="s">
        <v>8</v>
      </c>
      <c r="I16" s="106" t="s">
        <v>41</v>
      </c>
      <c r="J16" s="139"/>
    </row>
    <row r="17" spans="1:10" x14ac:dyDescent="0.3">
      <c r="A17" s="106" t="s">
        <v>9</v>
      </c>
      <c r="B17" s="139"/>
      <c r="C17" s="139"/>
      <c r="D17" s="139"/>
      <c r="E17" s="139"/>
      <c r="F17" s="139"/>
      <c r="G17" s="139"/>
      <c r="H17" s="107"/>
      <c r="I17" s="11"/>
      <c r="J17" s="12"/>
    </row>
    <row r="18" spans="1:10" ht="72" customHeight="1" x14ac:dyDescent="0.3">
      <c r="A18" s="6">
        <v>41033300</v>
      </c>
      <c r="B18" s="248" t="s">
        <v>79</v>
      </c>
      <c r="C18" s="248"/>
      <c r="D18" s="248"/>
      <c r="E18" s="248"/>
      <c r="F18" s="248"/>
      <c r="G18" s="248"/>
      <c r="H18" s="19">
        <f>1124500+695400</f>
        <v>1819900</v>
      </c>
      <c r="I18" s="11"/>
      <c r="J18" s="12"/>
    </row>
    <row r="19" spans="1:10" s="54" customFormat="1" x14ac:dyDescent="0.3">
      <c r="A19" s="46">
        <v>41033900</v>
      </c>
      <c r="B19" s="106" t="s">
        <v>24</v>
      </c>
      <c r="C19" s="139"/>
      <c r="D19" s="139"/>
      <c r="E19" s="139"/>
      <c r="F19" s="139"/>
      <c r="G19" s="107"/>
      <c r="H19" s="19">
        <v>58630600</v>
      </c>
      <c r="I19" s="52"/>
      <c r="J19" s="53"/>
    </row>
    <row r="20" spans="1:10" ht="15" hidden="1" customHeight="1" x14ac:dyDescent="0.3">
      <c r="A20" s="46"/>
      <c r="B20" s="143"/>
      <c r="C20" s="154"/>
      <c r="D20" s="154"/>
      <c r="E20" s="154"/>
      <c r="F20" s="154"/>
      <c r="G20" s="144"/>
      <c r="H20" s="19"/>
      <c r="I20" s="11"/>
      <c r="J20" s="47"/>
    </row>
    <row r="21" spans="1:10" s="5" customFormat="1" ht="18.75" customHeight="1" x14ac:dyDescent="0.3">
      <c r="A21" s="48">
        <v>9900000000</v>
      </c>
      <c r="B21" s="239" t="s">
        <v>23</v>
      </c>
      <c r="C21" s="240"/>
      <c r="D21" s="240"/>
      <c r="E21" s="240"/>
      <c r="F21" s="240"/>
      <c r="G21" s="241"/>
      <c r="H21" s="49">
        <f>H20+H19+H18</f>
        <v>60450500</v>
      </c>
      <c r="I21" s="50"/>
      <c r="J21" s="51"/>
    </row>
    <row r="22" spans="1:10" s="5" customFormat="1" ht="96.75" customHeight="1" x14ac:dyDescent="0.3">
      <c r="A22" s="299">
        <v>41050400</v>
      </c>
      <c r="B22" s="301" t="s">
        <v>83</v>
      </c>
      <c r="C22" s="302"/>
      <c r="D22" s="302"/>
      <c r="E22" s="302"/>
      <c r="F22" s="302"/>
      <c r="G22" s="303"/>
      <c r="H22" s="307">
        <v>2272305.42</v>
      </c>
      <c r="I22" s="256"/>
      <c r="J22" s="257"/>
    </row>
    <row r="23" spans="1:10" s="5" customFormat="1" ht="339" customHeight="1" x14ac:dyDescent="0.3">
      <c r="A23" s="300"/>
      <c r="B23" s="304"/>
      <c r="C23" s="305"/>
      <c r="D23" s="305"/>
      <c r="E23" s="305"/>
      <c r="F23" s="305"/>
      <c r="G23" s="306"/>
      <c r="H23" s="308"/>
      <c r="I23" s="258"/>
      <c r="J23" s="259"/>
    </row>
    <row r="24" spans="1:10" s="5" customFormat="1" ht="98.45" customHeight="1" x14ac:dyDescent="0.3">
      <c r="A24" s="299">
        <v>41050600</v>
      </c>
      <c r="B24" s="301" t="s">
        <v>84</v>
      </c>
      <c r="C24" s="302"/>
      <c r="D24" s="302"/>
      <c r="E24" s="302"/>
      <c r="F24" s="302"/>
      <c r="G24" s="303"/>
      <c r="H24" s="307">
        <v>1675555.11</v>
      </c>
      <c r="I24" s="50"/>
      <c r="J24" s="51"/>
    </row>
    <row r="25" spans="1:10" s="5" customFormat="1" ht="335.25" customHeight="1" x14ac:dyDescent="0.3">
      <c r="A25" s="300"/>
      <c r="B25" s="304"/>
      <c r="C25" s="305"/>
      <c r="D25" s="305"/>
      <c r="E25" s="305"/>
      <c r="F25" s="305"/>
      <c r="G25" s="306"/>
      <c r="H25" s="308"/>
      <c r="I25" s="50"/>
      <c r="J25" s="51"/>
    </row>
    <row r="26" spans="1:10" ht="35.1" customHeight="1" x14ac:dyDescent="0.3">
      <c r="A26" s="208">
        <v>41051000</v>
      </c>
      <c r="B26" s="211" t="s">
        <v>33</v>
      </c>
      <c r="C26" s="212"/>
      <c r="D26" s="212"/>
      <c r="E26" s="212"/>
      <c r="F26" s="212"/>
      <c r="G26" s="213"/>
      <c r="H26" s="217">
        <f>1029883+193103</f>
        <v>1222986</v>
      </c>
      <c r="I26" s="143" t="s">
        <v>34</v>
      </c>
      <c r="J26" s="154"/>
    </row>
    <row r="27" spans="1:10" s="54" customFormat="1" ht="31.15" customHeight="1" x14ac:dyDescent="0.3">
      <c r="A27" s="210"/>
      <c r="B27" s="214"/>
      <c r="C27" s="215"/>
      <c r="D27" s="215"/>
      <c r="E27" s="215"/>
      <c r="F27" s="215"/>
      <c r="G27" s="216"/>
      <c r="H27" s="218"/>
      <c r="I27" s="254">
        <f>1029883+193103</f>
        <v>1222986</v>
      </c>
      <c r="J27" s="273"/>
    </row>
    <row r="28" spans="1:10" s="27" customFormat="1" ht="32.25" customHeight="1" x14ac:dyDescent="0.3">
      <c r="A28" s="229">
        <v>41051200</v>
      </c>
      <c r="B28" s="233" t="s">
        <v>35</v>
      </c>
      <c r="C28" s="234"/>
      <c r="D28" s="234"/>
      <c r="E28" s="234"/>
      <c r="F28" s="234"/>
      <c r="G28" s="235"/>
      <c r="H28" s="231">
        <f>I29</f>
        <v>162419</v>
      </c>
      <c r="I28" s="290" t="s">
        <v>36</v>
      </c>
      <c r="J28" s="291"/>
    </row>
    <row r="29" spans="1:10" s="27" customFormat="1" ht="43.5" customHeight="1" x14ac:dyDescent="0.3">
      <c r="A29" s="230"/>
      <c r="B29" s="236"/>
      <c r="C29" s="237"/>
      <c r="D29" s="237"/>
      <c r="E29" s="237"/>
      <c r="F29" s="237"/>
      <c r="G29" s="238"/>
      <c r="H29" s="232"/>
      <c r="I29" s="324">
        <f>43934+118485</f>
        <v>162419</v>
      </c>
      <c r="J29" s="291"/>
    </row>
    <row r="30" spans="1:10" s="27" customFormat="1" ht="131.25" customHeight="1" x14ac:dyDescent="0.3">
      <c r="A30" s="229">
        <v>41051400</v>
      </c>
      <c r="B30" s="242" t="s">
        <v>45</v>
      </c>
      <c r="C30" s="243"/>
      <c r="D30" s="243"/>
      <c r="E30" s="243"/>
      <c r="F30" s="243"/>
      <c r="G30" s="244"/>
      <c r="H30" s="231">
        <v>1314647</v>
      </c>
      <c r="I30" s="252" t="s">
        <v>80</v>
      </c>
      <c r="J30" s="253"/>
    </row>
    <row r="31" spans="1:10" s="27" customFormat="1" ht="15" hidden="1" customHeight="1" x14ac:dyDescent="0.3">
      <c r="A31" s="230"/>
      <c r="B31" s="245"/>
      <c r="C31" s="246"/>
      <c r="D31" s="246"/>
      <c r="E31" s="246"/>
      <c r="F31" s="246"/>
      <c r="G31" s="247"/>
      <c r="H31" s="232"/>
      <c r="I31" s="97"/>
      <c r="J31" s="97"/>
    </row>
    <row r="32" spans="1:10" s="27" customFormat="1" ht="44.85" hidden="1" customHeight="1" x14ac:dyDescent="0.3">
      <c r="A32" s="219">
        <v>41051700</v>
      </c>
      <c r="B32" s="221" t="s">
        <v>46</v>
      </c>
      <c r="C32" s="222"/>
      <c r="D32" s="222"/>
      <c r="E32" s="222"/>
      <c r="F32" s="222"/>
      <c r="G32" s="223"/>
      <c r="H32" s="249">
        <f>I33</f>
        <v>0</v>
      </c>
      <c r="I32" s="269" t="s">
        <v>47</v>
      </c>
      <c r="J32" s="270"/>
    </row>
    <row r="33" spans="1:16" s="27" customFormat="1" ht="35.450000000000003" hidden="1" customHeight="1" x14ac:dyDescent="0.3">
      <c r="A33" s="220"/>
      <c r="B33" s="224"/>
      <c r="C33" s="225"/>
      <c r="D33" s="225"/>
      <c r="E33" s="225"/>
      <c r="F33" s="225"/>
      <c r="G33" s="226"/>
      <c r="H33" s="250"/>
      <c r="I33" s="269"/>
      <c r="J33" s="270"/>
    </row>
    <row r="34" spans="1:16" s="27" customFormat="1" ht="44.45" hidden="1" customHeight="1" x14ac:dyDescent="0.3">
      <c r="A34" s="219">
        <v>41055000</v>
      </c>
      <c r="B34" s="221" t="s">
        <v>37</v>
      </c>
      <c r="C34" s="222"/>
      <c r="D34" s="222"/>
      <c r="E34" s="222"/>
      <c r="F34" s="222"/>
      <c r="G34" s="223"/>
      <c r="H34" s="227"/>
      <c r="I34" s="286" t="s">
        <v>38</v>
      </c>
      <c r="J34" s="287"/>
    </row>
    <row r="35" spans="1:16" s="27" customFormat="1" ht="14.45" hidden="1" customHeight="1" x14ac:dyDescent="0.3">
      <c r="A35" s="220"/>
      <c r="B35" s="224"/>
      <c r="C35" s="225"/>
      <c r="D35" s="225"/>
      <c r="E35" s="225"/>
      <c r="F35" s="225"/>
      <c r="G35" s="226"/>
      <c r="H35" s="228"/>
      <c r="I35" s="269"/>
      <c r="J35" s="272"/>
    </row>
    <row r="36" spans="1:16" ht="25.15" customHeight="1" x14ac:dyDescent="0.3">
      <c r="A36" s="57" t="s">
        <v>49</v>
      </c>
      <c r="B36" s="239" t="s">
        <v>44</v>
      </c>
      <c r="C36" s="240"/>
      <c r="D36" s="240"/>
      <c r="E36" s="240"/>
      <c r="F36" s="240"/>
      <c r="G36" s="241"/>
      <c r="H36" s="99">
        <f>H26+H28+H34+H30+H32+H24+H22</f>
        <v>6647912.5300000003</v>
      </c>
      <c r="I36" s="254"/>
      <c r="J36" s="273"/>
    </row>
    <row r="37" spans="1:16" s="54" customFormat="1" ht="19.149999999999999" customHeight="1" x14ac:dyDescent="0.3">
      <c r="A37" s="55">
        <v>41053900</v>
      </c>
      <c r="B37" s="143" t="s">
        <v>22</v>
      </c>
      <c r="C37" s="154"/>
      <c r="D37" s="154"/>
      <c r="E37" s="154"/>
      <c r="F37" s="154"/>
      <c r="G37" s="144"/>
      <c r="H37" s="56">
        <f>H38+H39+H40</f>
        <v>3156056</v>
      </c>
      <c r="I37" s="274"/>
      <c r="J37" s="275"/>
    </row>
    <row r="38" spans="1:16" ht="57.6" customHeight="1" x14ac:dyDescent="0.3">
      <c r="A38" s="55"/>
      <c r="B38" s="266" t="s">
        <v>39</v>
      </c>
      <c r="C38" s="267"/>
      <c r="D38" s="267"/>
      <c r="E38" s="267"/>
      <c r="F38" s="267"/>
      <c r="G38" s="268"/>
      <c r="H38" s="56">
        <f>24912+6144</f>
        <v>31056</v>
      </c>
      <c r="I38" s="254"/>
      <c r="J38" s="273"/>
    </row>
    <row r="39" spans="1:16" s="27" customFormat="1" ht="54.4" customHeight="1" x14ac:dyDescent="0.3">
      <c r="A39" s="55"/>
      <c r="B39" s="103" t="s">
        <v>68</v>
      </c>
      <c r="C39" s="276"/>
      <c r="D39" s="276"/>
      <c r="E39" s="276"/>
      <c r="F39" s="276"/>
      <c r="G39" s="277"/>
      <c r="H39" s="81">
        <f>910000-55000+310000-40000</f>
        <v>1125000</v>
      </c>
      <c r="I39" s="254"/>
      <c r="J39" s="271"/>
    </row>
    <row r="40" spans="1:16" s="27" customFormat="1" ht="72.75" customHeight="1" x14ac:dyDescent="0.3">
      <c r="A40" s="55"/>
      <c r="B40" s="103" t="s">
        <v>72</v>
      </c>
      <c r="C40" s="104"/>
      <c r="D40" s="104"/>
      <c r="E40" s="104"/>
      <c r="F40" s="104"/>
      <c r="G40" s="105"/>
      <c r="H40" s="81">
        <v>2000000</v>
      </c>
      <c r="I40" s="254"/>
      <c r="J40" s="255"/>
    </row>
    <row r="41" spans="1:16" x14ac:dyDescent="0.3">
      <c r="A41" s="13" t="s">
        <v>49</v>
      </c>
      <c r="B41" s="278" t="s">
        <v>44</v>
      </c>
      <c r="C41" s="279"/>
      <c r="D41" s="279"/>
      <c r="E41" s="279"/>
      <c r="F41" s="279"/>
      <c r="G41" s="280"/>
      <c r="H41" s="14">
        <f>H37</f>
        <v>3156056</v>
      </c>
      <c r="I41" s="261"/>
      <c r="J41" s="288"/>
    </row>
    <row r="42" spans="1:16" s="54" customFormat="1" x14ac:dyDescent="0.3">
      <c r="A42" s="127" t="s">
        <v>10</v>
      </c>
      <c r="B42" s="136"/>
      <c r="C42" s="136"/>
      <c r="D42" s="136"/>
      <c r="E42" s="136"/>
      <c r="F42" s="136"/>
      <c r="G42" s="136"/>
      <c r="H42" s="136"/>
      <c r="I42" s="77"/>
      <c r="J42" s="77"/>
    </row>
    <row r="43" spans="1:16" s="3" customFormat="1" ht="72" customHeight="1" x14ac:dyDescent="0.3">
      <c r="A43" s="309">
        <v>41051100</v>
      </c>
      <c r="B43" s="312" t="s">
        <v>60</v>
      </c>
      <c r="C43" s="313"/>
      <c r="D43" s="313"/>
      <c r="E43" s="313"/>
      <c r="F43" s="313"/>
      <c r="G43" s="314"/>
      <c r="H43" s="321">
        <f>604512+1204505</f>
        <v>1809017</v>
      </c>
      <c r="I43" s="137" t="s">
        <v>61</v>
      </c>
      <c r="J43" s="138"/>
      <c r="O43" s="137"/>
      <c r="P43" s="138"/>
    </row>
    <row r="44" spans="1:16" s="3" customFormat="1" ht="37.5" customHeight="1" x14ac:dyDescent="0.3">
      <c r="A44" s="310"/>
      <c r="B44" s="315"/>
      <c r="C44" s="316"/>
      <c r="D44" s="316"/>
      <c r="E44" s="316"/>
      <c r="F44" s="316"/>
      <c r="G44" s="317"/>
      <c r="H44" s="322"/>
      <c r="I44" s="137">
        <v>604512</v>
      </c>
      <c r="J44" s="138"/>
      <c r="O44" s="94"/>
      <c r="P44" s="94"/>
    </row>
    <row r="45" spans="1:16" s="3" customFormat="1" ht="108.75" customHeight="1" x14ac:dyDescent="0.3">
      <c r="A45" s="310"/>
      <c r="B45" s="315"/>
      <c r="C45" s="316"/>
      <c r="D45" s="316"/>
      <c r="E45" s="316"/>
      <c r="F45" s="316"/>
      <c r="G45" s="317"/>
      <c r="H45" s="322"/>
      <c r="I45" s="137" t="s">
        <v>78</v>
      </c>
      <c r="J45" s="138"/>
      <c r="O45" s="94"/>
      <c r="P45" s="94"/>
    </row>
    <row r="46" spans="1:16" s="3" customFormat="1" ht="37.5" customHeight="1" x14ac:dyDescent="0.3">
      <c r="A46" s="311"/>
      <c r="B46" s="318"/>
      <c r="C46" s="319"/>
      <c r="D46" s="319"/>
      <c r="E46" s="319"/>
      <c r="F46" s="319"/>
      <c r="G46" s="320"/>
      <c r="H46" s="323"/>
      <c r="I46" s="137">
        <v>1204505</v>
      </c>
      <c r="J46" s="138"/>
      <c r="O46" s="94"/>
      <c r="P46" s="94"/>
    </row>
    <row r="47" spans="1:16" s="3" customFormat="1" ht="37.5" customHeight="1" x14ac:dyDescent="0.3">
      <c r="A47" s="55">
        <v>41053900</v>
      </c>
      <c r="B47" s="143" t="s">
        <v>22</v>
      </c>
      <c r="C47" s="154"/>
      <c r="D47" s="154"/>
      <c r="E47" s="154"/>
      <c r="F47" s="154"/>
      <c r="G47" s="144"/>
      <c r="H47" s="96">
        <f>H48</f>
        <v>40000</v>
      </c>
      <c r="I47" s="92"/>
      <c r="J47" s="93"/>
      <c r="O47" s="94"/>
      <c r="P47" s="94"/>
    </row>
    <row r="48" spans="1:16" s="3" customFormat="1" ht="55.5" customHeight="1" x14ac:dyDescent="0.3">
      <c r="A48" s="95"/>
      <c r="B48" s="263" t="s">
        <v>81</v>
      </c>
      <c r="C48" s="264"/>
      <c r="D48" s="264"/>
      <c r="E48" s="264"/>
      <c r="F48" s="264"/>
      <c r="G48" s="265"/>
      <c r="H48" s="95">
        <v>40000</v>
      </c>
      <c r="I48" s="92"/>
      <c r="J48" s="93"/>
      <c r="O48" s="94"/>
      <c r="P48" s="94"/>
    </row>
    <row r="49" spans="1:10" s="3" customFormat="1" x14ac:dyDescent="0.3">
      <c r="A49" s="98" t="s">
        <v>49</v>
      </c>
      <c r="B49" s="133" t="s">
        <v>44</v>
      </c>
      <c r="C49" s="134"/>
      <c r="D49" s="134"/>
      <c r="E49" s="134"/>
      <c r="F49" s="134"/>
      <c r="G49" s="135"/>
      <c r="H49" s="90">
        <f>H43+H47</f>
        <v>1849017</v>
      </c>
      <c r="I49" s="152"/>
      <c r="J49" s="153"/>
    </row>
    <row r="50" spans="1:10" s="27" customFormat="1" hidden="1" x14ac:dyDescent="0.3">
      <c r="A50" s="55"/>
      <c r="B50" s="143"/>
      <c r="C50" s="154"/>
      <c r="D50" s="154"/>
      <c r="E50" s="154"/>
      <c r="F50" s="154"/>
      <c r="G50" s="144"/>
      <c r="H50" s="96"/>
      <c r="I50" s="261"/>
      <c r="J50" s="262"/>
    </row>
    <row r="51" spans="1:10" s="27" customFormat="1" ht="62.45" hidden="1" customHeight="1" x14ac:dyDescent="0.3">
      <c r="A51" s="95"/>
      <c r="B51" s="263"/>
      <c r="C51" s="264"/>
      <c r="D51" s="264"/>
      <c r="E51" s="264"/>
      <c r="F51" s="264"/>
      <c r="G51" s="265"/>
      <c r="H51" s="95"/>
      <c r="I51" s="58"/>
      <c r="J51" s="91"/>
    </row>
    <row r="52" spans="1:10" s="27" customFormat="1" hidden="1" x14ac:dyDescent="0.3">
      <c r="A52" s="80"/>
      <c r="B52" s="133"/>
      <c r="C52" s="134"/>
      <c r="D52" s="134"/>
      <c r="E52" s="134"/>
      <c r="F52" s="134"/>
      <c r="G52" s="135"/>
      <c r="H52" s="96"/>
      <c r="I52" s="261"/>
      <c r="J52" s="262"/>
    </row>
    <row r="53" spans="1:10" x14ac:dyDescent="0.3">
      <c r="A53" s="6" t="s">
        <v>11</v>
      </c>
      <c r="B53" s="106" t="s">
        <v>12</v>
      </c>
      <c r="C53" s="139"/>
      <c r="D53" s="139"/>
      <c r="E53" s="139"/>
      <c r="F53" s="139"/>
      <c r="G53" s="107"/>
      <c r="H53" s="100">
        <f>H54+H55</f>
        <v>72103485.530000001</v>
      </c>
      <c r="I53" s="11"/>
      <c r="J53" s="12"/>
    </row>
    <row r="54" spans="1:10" x14ac:dyDescent="0.3">
      <c r="A54" s="6" t="s">
        <v>11</v>
      </c>
      <c r="B54" s="140" t="s">
        <v>13</v>
      </c>
      <c r="C54" s="141"/>
      <c r="D54" s="141"/>
      <c r="E54" s="141"/>
      <c r="F54" s="141"/>
      <c r="G54" s="142"/>
      <c r="H54" s="100">
        <f>H21+H36+H41</f>
        <v>70254468.530000001</v>
      </c>
      <c r="I54" s="11"/>
      <c r="J54" s="12"/>
    </row>
    <row r="55" spans="1:10" x14ac:dyDescent="0.3">
      <c r="A55" s="6" t="s">
        <v>11</v>
      </c>
      <c r="B55" s="140" t="s">
        <v>14</v>
      </c>
      <c r="C55" s="141"/>
      <c r="D55" s="141"/>
      <c r="E55" s="141"/>
      <c r="F55" s="141"/>
      <c r="G55" s="142"/>
      <c r="H55" s="50">
        <f>H49</f>
        <v>1849017</v>
      </c>
      <c r="I55" s="11"/>
      <c r="J55" s="12"/>
    </row>
    <row r="57" spans="1:10" x14ac:dyDescent="0.3">
      <c r="B57" s="5" t="s">
        <v>15</v>
      </c>
      <c r="C57" s="5"/>
      <c r="D57" s="5"/>
      <c r="E57" s="5"/>
      <c r="F57" s="5"/>
      <c r="G57" s="5"/>
      <c r="H57" s="5"/>
    </row>
    <row r="58" spans="1:10" ht="141.75" customHeight="1" x14ac:dyDescent="0.3">
      <c r="A58" s="16" t="s">
        <v>16</v>
      </c>
      <c r="B58" s="143" t="s">
        <v>17</v>
      </c>
      <c r="C58" s="144"/>
      <c r="D58" s="145" t="s">
        <v>18</v>
      </c>
      <c r="E58" s="146"/>
      <c r="F58" s="146"/>
      <c r="G58" s="147"/>
      <c r="H58" s="17" t="s">
        <v>3</v>
      </c>
      <c r="I58" s="289" t="s">
        <v>42</v>
      </c>
      <c r="J58" s="289"/>
    </row>
    <row r="59" spans="1:10" x14ac:dyDescent="0.3">
      <c r="A59" s="6">
        <v>1</v>
      </c>
      <c r="B59" s="106">
        <v>2</v>
      </c>
      <c r="C59" s="107"/>
      <c r="D59" s="106">
        <v>3</v>
      </c>
      <c r="E59" s="139"/>
      <c r="F59" s="139"/>
      <c r="G59" s="107"/>
      <c r="H59" s="6">
        <v>4</v>
      </c>
      <c r="I59" s="325">
        <v>5</v>
      </c>
      <c r="J59" s="325"/>
    </row>
    <row r="60" spans="1:10" x14ac:dyDescent="0.3">
      <c r="A60" s="106" t="s">
        <v>19</v>
      </c>
      <c r="B60" s="139"/>
      <c r="C60" s="139"/>
      <c r="D60" s="139"/>
      <c r="E60" s="139"/>
      <c r="F60" s="139"/>
      <c r="G60" s="139"/>
      <c r="H60" s="107"/>
      <c r="I60" s="106"/>
      <c r="J60" s="107"/>
    </row>
    <row r="61" spans="1:10" s="41" customFormat="1" hidden="1" x14ac:dyDescent="0.3">
      <c r="A61" s="39" t="s">
        <v>26</v>
      </c>
      <c r="B61" s="157">
        <v>9110</v>
      </c>
      <c r="C61" s="158"/>
      <c r="D61" s="157" t="s">
        <v>21</v>
      </c>
      <c r="E61" s="166"/>
      <c r="F61" s="166"/>
      <c r="G61" s="158"/>
      <c r="H61" s="40">
        <f>H62</f>
        <v>0</v>
      </c>
      <c r="I61" s="157"/>
      <c r="J61" s="158"/>
    </row>
    <row r="62" spans="1:10" s="41" customFormat="1" hidden="1" x14ac:dyDescent="0.3">
      <c r="A62" s="39" t="s">
        <v>50</v>
      </c>
      <c r="B62" s="157"/>
      <c r="C62" s="158"/>
      <c r="D62" s="157" t="s">
        <v>23</v>
      </c>
      <c r="E62" s="166"/>
      <c r="F62" s="166"/>
      <c r="G62" s="158"/>
      <c r="H62" s="42"/>
      <c r="I62" s="157"/>
      <c r="J62" s="158"/>
    </row>
    <row r="63" spans="1:10" s="38" customFormat="1" ht="85.7" customHeight="1" x14ac:dyDescent="0.3">
      <c r="A63" s="28" t="s">
        <v>27</v>
      </c>
      <c r="B63" s="150">
        <v>9800</v>
      </c>
      <c r="C63" s="151"/>
      <c r="D63" s="108" t="s">
        <v>28</v>
      </c>
      <c r="E63" s="109"/>
      <c r="F63" s="109"/>
      <c r="G63" s="110"/>
      <c r="H63" s="31">
        <f>H65+H66+H67+H68+H69+H70+H73+H71+H72</f>
        <v>1783080</v>
      </c>
      <c r="I63" s="159">
        <f>I74</f>
        <v>1783080</v>
      </c>
      <c r="J63" s="160"/>
    </row>
    <row r="64" spans="1:10" s="38" customFormat="1" ht="17.45" customHeight="1" x14ac:dyDescent="0.3">
      <c r="A64" s="32"/>
      <c r="B64" s="29"/>
      <c r="C64" s="30"/>
      <c r="D64" s="124" t="s">
        <v>32</v>
      </c>
      <c r="E64" s="125"/>
      <c r="F64" s="125"/>
      <c r="G64" s="126"/>
      <c r="H64" s="33"/>
      <c r="I64" s="150"/>
      <c r="J64" s="151"/>
    </row>
    <row r="65" spans="1:10" s="62" customFormat="1" ht="85.7" customHeight="1" x14ac:dyDescent="0.3">
      <c r="A65" s="17"/>
      <c r="B65" s="148"/>
      <c r="C65" s="149"/>
      <c r="D65" s="187" t="s">
        <v>76</v>
      </c>
      <c r="E65" s="188"/>
      <c r="F65" s="188"/>
      <c r="G65" s="189"/>
      <c r="H65" s="79">
        <f t="shared" ref="H65:H68" si="0">I65</f>
        <v>500000</v>
      </c>
      <c r="I65" s="167">
        <v>500000</v>
      </c>
      <c r="J65" s="168"/>
    </row>
    <row r="66" spans="1:10" s="88" customFormat="1" hidden="1" x14ac:dyDescent="0.3">
      <c r="A66" s="82"/>
      <c r="B66" s="83"/>
      <c r="C66" s="84"/>
      <c r="D66" s="181" t="s">
        <v>30</v>
      </c>
      <c r="E66" s="182"/>
      <c r="F66" s="182"/>
      <c r="G66" s="183"/>
      <c r="H66" s="85">
        <f t="shared" si="0"/>
        <v>0</v>
      </c>
      <c r="I66" s="86"/>
      <c r="J66" s="87"/>
    </row>
    <row r="67" spans="1:10" s="62" customFormat="1" ht="60.75" customHeight="1" x14ac:dyDescent="0.3">
      <c r="A67" s="17"/>
      <c r="B67" s="148"/>
      <c r="C67" s="149"/>
      <c r="D67" s="187" t="s">
        <v>29</v>
      </c>
      <c r="E67" s="188"/>
      <c r="F67" s="188"/>
      <c r="G67" s="189"/>
      <c r="H67" s="79">
        <f t="shared" si="0"/>
        <v>250000</v>
      </c>
      <c r="I67" s="167">
        <v>250000</v>
      </c>
      <c r="J67" s="168"/>
    </row>
    <row r="68" spans="1:10" s="88" customFormat="1" hidden="1" x14ac:dyDescent="0.3">
      <c r="A68" s="82"/>
      <c r="B68" s="83"/>
      <c r="C68" s="84"/>
      <c r="D68" s="184" t="s">
        <v>43</v>
      </c>
      <c r="E68" s="185"/>
      <c r="F68" s="185"/>
      <c r="G68" s="186"/>
      <c r="H68" s="73">
        <f t="shared" si="0"/>
        <v>0</v>
      </c>
      <c r="I68" s="83"/>
      <c r="J68" s="84"/>
    </row>
    <row r="69" spans="1:10" s="38" customFormat="1" ht="69.400000000000006" customHeight="1" x14ac:dyDescent="0.3">
      <c r="A69" s="33"/>
      <c r="B69" s="150"/>
      <c r="C69" s="151"/>
      <c r="D69" s="193" t="s">
        <v>57</v>
      </c>
      <c r="E69" s="194"/>
      <c r="F69" s="194"/>
      <c r="G69" s="195"/>
      <c r="H69" s="34">
        <f>I69</f>
        <v>250000</v>
      </c>
      <c r="I69" s="167">
        <v>250000</v>
      </c>
      <c r="J69" s="168"/>
    </row>
    <row r="70" spans="1:10" s="38" customFormat="1" ht="68.25" customHeight="1" x14ac:dyDescent="0.3">
      <c r="A70" s="33"/>
      <c r="B70" s="150"/>
      <c r="C70" s="151"/>
      <c r="D70" s="193" t="s">
        <v>69</v>
      </c>
      <c r="E70" s="194"/>
      <c r="F70" s="194"/>
      <c r="G70" s="195"/>
      <c r="H70" s="34">
        <f>I70</f>
        <v>39660</v>
      </c>
      <c r="I70" s="167">
        <v>39660</v>
      </c>
      <c r="J70" s="168"/>
    </row>
    <row r="71" spans="1:10" s="38" customFormat="1" ht="44.1" customHeight="1" x14ac:dyDescent="0.3">
      <c r="A71" s="33"/>
      <c r="B71" s="150"/>
      <c r="C71" s="151"/>
      <c r="D71" s="111" t="s">
        <v>30</v>
      </c>
      <c r="E71" s="112"/>
      <c r="F71" s="112"/>
      <c r="G71" s="113"/>
      <c r="H71" s="34">
        <f>I71</f>
        <v>59000</v>
      </c>
      <c r="I71" s="167">
        <v>59000</v>
      </c>
      <c r="J71" s="168"/>
    </row>
    <row r="72" spans="1:10" s="38" customFormat="1" x14ac:dyDescent="0.3">
      <c r="A72" s="33"/>
      <c r="B72" s="29"/>
      <c r="C72" s="30"/>
      <c r="D72" s="116" t="s">
        <v>77</v>
      </c>
      <c r="E72" s="117"/>
      <c r="F72" s="117"/>
      <c r="G72" s="118"/>
      <c r="H72" s="34">
        <f t="shared" ref="H72" si="1">I72</f>
        <v>404420</v>
      </c>
      <c r="I72" s="167">
        <v>404420</v>
      </c>
      <c r="J72" s="168"/>
    </row>
    <row r="73" spans="1:10" s="38" customFormat="1" ht="57.75" customHeight="1" x14ac:dyDescent="0.3">
      <c r="A73" s="33"/>
      <c r="B73" s="29"/>
      <c r="C73" s="30"/>
      <c r="D73" s="116" t="s">
        <v>82</v>
      </c>
      <c r="E73" s="117"/>
      <c r="F73" s="117"/>
      <c r="G73" s="118"/>
      <c r="H73" s="34">
        <f>I73</f>
        <v>280000</v>
      </c>
      <c r="I73" s="167">
        <v>280000</v>
      </c>
      <c r="J73" s="168"/>
    </row>
    <row r="74" spans="1:10" s="66" customFormat="1" ht="18.75" customHeight="1" x14ac:dyDescent="0.3">
      <c r="A74" s="63" t="s">
        <v>50</v>
      </c>
      <c r="B74" s="64"/>
      <c r="C74" s="65"/>
      <c r="D74" s="178" t="s">
        <v>23</v>
      </c>
      <c r="E74" s="179"/>
      <c r="F74" s="179"/>
      <c r="G74" s="180"/>
      <c r="H74" s="45">
        <f>H63</f>
        <v>1783080</v>
      </c>
      <c r="I74" s="281">
        <f>H74</f>
        <v>1783080</v>
      </c>
      <c r="J74" s="282"/>
    </row>
    <row r="75" spans="1:10" ht="17.45" customHeight="1" x14ac:dyDescent="0.3">
      <c r="A75" s="18" t="s">
        <v>25</v>
      </c>
      <c r="B75" s="106">
        <v>9770</v>
      </c>
      <c r="C75" s="107"/>
      <c r="D75" s="143" t="s">
        <v>22</v>
      </c>
      <c r="E75" s="154"/>
      <c r="F75" s="154"/>
      <c r="G75" s="144"/>
      <c r="H75" s="19">
        <f>H77+H78+H79</f>
        <v>687420</v>
      </c>
      <c r="I75" s="297">
        <f>I77+I78+I79</f>
        <v>687420</v>
      </c>
      <c r="J75" s="298"/>
    </row>
    <row r="76" spans="1:10" ht="18.75" customHeight="1" x14ac:dyDescent="0.3">
      <c r="A76" s="18"/>
      <c r="B76" s="106"/>
      <c r="C76" s="107"/>
      <c r="D76" s="190" t="s">
        <v>32</v>
      </c>
      <c r="E76" s="191"/>
      <c r="F76" s="191"/>
      <c r="G76" s="192"/>
      <c r="H76" s="20"/>
      <c r="I76" s="261"/>
      <c r="J76" s="262"/>
    </row>
    <row r="77" spans="1:10" ht="145.35" customHeight="1" x14ac:dyDescent="0.3">
      <c r="A77" s="6"/>
      <c r="B77" s="106"/>
      <c r="C77" s="107"/>
      <c r="D77" s="116" t="s">
        <v>52</v>
      </c>
      <c r="E77" s="117"/>
      <c r="F77" s="117"/>
      <c r="G77" s="118"/>
      <c r="H77" s="19">
        <f>I77</f>
        <v>80900</v>
      </c>
      <c r="I77" s="261">
        <v>80900</v>
      </c>
      <c r="J77" s="262"/>
    </row>
    <row r="78" spans="1:10" ht="134.44999999999999" customHeight="1" x14ac:dyDescent="0.3">
      <c r="A78" s="6"/>
      <c r="B78" s="106"/>
      <c r="C78" s="107"/>
      <c r="D78" s="116" t="s">
        <v>63</v>
      </c>
      <c r="E78" s="117"/>
      <c r="F78" s="117"/>
      <c r="G78" s="118"/>
      <c r="H78" s="19">
        <f>I78</f>
        <v>150000</v>
      </c>
      <c r="I78" s="254">
        <v>150000</v>
      </c>
      <c r="J78" s="292"/>
    </row>
    <row r="79" spans="1:10" ht="176.25" customHeight="1" x14ac:dyDescent="0.3">
      <c r="A79" s="6"/>
      <c r="B79" s="106"/>
      <c r="C79" s="107"/>
      <c r="D79" s="187" t="s">
        <v>64</v>
      </c>
      <c r="E79" s="188"/>
      <c r="F79" s="188"/>
      <c r="G79" s="189"/>
      <c r="H79" s="19">
        <v>456520</v>
      </c>
      <c r="I79" s="254">
        <v>456520</v>
      </c>
      <c r="J79" s="292"/>
    </row>
    <row r="80" spans="1:10" s="69" customFormat="1" ht="39.4" customHeight="1" x14ac:dyDescent="0.35">
      <c r="A80" s="67" t="s">
        <v>49</v>
      </c>
      <c r="B80" s="176"/>
      <c r="C80" s="177"/>
      <c r="D80" s="119" t="s">
        <v>44</v>
      </c>
      <c r="E80" s="120"/>
      <c r="F80" s="120"/>
      <c r="G80" s="121"/>
      <c r="H80" s="68">
        <f>H75</f>
        <v>687420</v>
      </c>
      <c r="I80" s="114">
        <f t="shared" ref="I80" si="2">I75</f>
        <v>687420</v>
      </c>
      <c r="J80" s="115"/>
    </row>
    <row r="81" spans="1:10" ht="39.4" customHeight="1" x14ac:dyDescent="0.3">
      <c r="A81" s="18" t="s">
        <v>53</v>
      </c>
      <c r="B81" s="131">
        <v>9770</v>
      </c>
      <c r="C81" s="132"/>
      <c r="D81" s="116" t="s">
        <v>22</v>
      </c>
      <c r="E81" s="117"/>
      <c r="F81" s="117"/>
      <c r="G81" s="118"/>
      <c r="H81" s="58">
        <f>H83</f>
        <v>190029</v>
      </c>
      <c r="I81" s="261">
        <f>I83</f>
        <v>190029</v>
      </c>
      <c r="J81" s="262"/>
    </row>
    <row r="82" spans="1:10" x14ac:dyDescent="0.3">
      <c r="A82" s="59"/>
      <c r="B82" s="155"/>
      <c r="C82" s="156"/>
      <c r="D82" s="190" t="s">
        <v>32</v>
      </c>
      <c r="E82" s="191"/>
      <c r="F82" s="191"/>
      <c r="G82" s="192"/>
      <c r="H82" s="58"/>
      <c r="I82" s="295"/>
      <c r="J82" s="296"/>
    </row>
    <row r="83" spans="1:10" ht="39.4" customHeight="1" x14ac:dyDescent="0.3">
      <c r="A83" s="60"/>
      <c r="B83" s="155"/>
      <c r="C83" s="156"/>
      <c r="D83" s="116" t="s">
        <v>54</v>
      </c>
      <c r="E83" s="117"/>
      <c r="F83" s="117"/>
      <c r="G83" s="118"/>
      <c r="H83" s="58">
        <f>I83</f>
        <v>190029</v>
      </c>
      <c r="I83" s="261">
        <f>400421-210392</f>
        <v>190029</v>
      </c>
      <c r="J83" s="262"/>
    </row>
    <row r="84" spans="1:10" s="69" customFormat="1" ht="39.4" customHeight="1" x14ac:dyDescent="0.35">
      <c r="A84" s="67" t="s">
        <v>55</v>
      </c>
      <c r="B84" s="129"/>
      <c r="C84" s="130"/>
      <c r="D84" s="119" t="s">
        <v>56</v>
      </c>
      <c r="E84" s="120"/>
      <c r="F84" s="120"/>
      <c r="G84" s="121"/>
      <c r="H84" s="68">
        <f>H81</f>
        <v>190029</v>
      </c>
      <c r="I84" s="114">
        <f>I81</f>
        <v>190029</v>
      </c>
      <c r="J84" s="115"/>
    </row>
    <row r="85" spans="1:10" ht="15" customHeight="1" x14ac:dyDescent="0.3">
      <c r="A85" s="106"/>
      <c r="B85" s="139"/>
      <c r="C85" s="139"/>
      <c r="D85" s="139"/>
      <c r="E85" s="139"/>
      <c r="F85" s="139"/>
      <c r="G85" s="139"/>
      <c r="H85" s="139"/>
      <c r="I85" s="139"/>
      <c r="J85" s="107"/>
    </row>
    <row r="86" spans="1:10" x14ac:dyDescent="0.3">
      <c r="A86" s="106" t="s">
        <v>20</v>
      </c>
      <c r="B86" s="139"/>
      <c r="C86" s="139"/>
      <c r="D86" s="139"/>
      <c r="E86" s="139"/>
      <c r="F86" s="139"/>
      <c r="G86" s="139"/>
      <c r="H86" s="107"/>
      <c r="I86" s="106"/>
      <c r="J86" s="107"/>
    </row>
    <row r="87" spans="1:10" x14ac:dyDescent="0.3">
      <c r="A87" s="18" t="s">
        <v>25</v>
      </c>
      <c r="B87" s="106">
        <v>9770</v>
      </c>
      <c r="C87" s="107"/>
      <c r="D87" s="143" t="s">
        <v>22</v>
      </c>
      <c r="E87" s="154"/>
      <c r="F87" s="154"/>
      <c r="G87" s="144"/>
      <c r="H87" s="19">
        <f>H89</f>
        <v>684780</v>
      </c>
      <c r="I87" s="254">
        <f>I89</f>
        <v>684780</v>
      </c>
      <c r="J87" s="107"/>
    </row>
    <row r="88" spans="1:10" ht="23.1" customHeight="1" x14ac:dyDescent="0.3">
      <c r="A88" s="15"/>
      <c r="B88" s="106"/>
      <c r="C88" s="107"/>
      <c r="D88" s="124" t="s">
        <v>32</v>
      </c>
      <c r="E88" s="125"/>
      <c r="F88" s="125"/>
      <c r="G88" s="126"/>
      <c r="H88" s="21"/>
      <c r="I88" s="127"/>
      <c r="J88" s="128"/>
    </row>
    <row r="89" spans="1:10" ht="172.5" customHeight="1" x14ac:dyDescent="0.3">
      <c r="A89" s="18"/>
      <c r="B89" s="106"/>
      <c r="C89" s="107"/>
      <c r="D89" s="116" t="s">
        <v>64</v>
      </c>
      <c r="E89" s="117"/>
      <c r="F89" s="117"/>
      <c r="G89" s="118"/>
      <c r="H89" s="21">
        <v>684780</v>
      </c>
      <c r="I89" s="152">
        <v>684780</v>
      </c>
      <c r="J89" s="153"/>
    </row>
    <row r="90" spans="1:10" ht="53.65" customHeight="1" x14ac:dyDescent="0.35">
      <c r="A90" s="67" t="s">
        <v>49</v>
      </c>
      <c r="B90" s="176"/>
      <c r="C90" s="177"/>
      <c r="D90" s="119" t="s">
        <v>44</v>
      </c>
      <c r="E90" s="120"/>
      <c r="F90" s="120"/>
      <c r="G90" s="121"/>
      <c r="H90" s="76">
        <f>H87</f>
        <v>684780</v>
      </c>
      <c r="I90" s="293">
        <f>I87</f>
        <v>684780</v>
      </c>
      <c r="J90" s="294"/>
    </row>
    <row r="91" spans="1:10" ht="85.7" customHeight="1" x14ac:dyDescent="0.3">
      <c r="A91" s="28" t="s">
        <v>27</v>
      </c>
      <c r="B91" s="29">
        <v>9800</v>
      </c>
      <c r="C91" s="30"/>
      <c r="D91" s="108" t="s">
        <v>28</v>
      </c>
      <c r="E91" s="109"/>
      <c r="F91" s="109"/>
      <c r="G91" s="110"/>
      <c r="H91" s="31">
        <f>H93+H95+H106+H107+H96+H97+H98+H99+H100+H101+H102+H94+H103+H104+H105</f>
        <v>14176600</v>
      </c>
      <c r="I91" s="159">
        <f>I108</f>
        <v>14176600</v>
      </c>
      <c r="J91" s="160"/>
    </row>
    <row r="92" spans="1:10" ht="17.45" customHeight="1" x14ac:dyDescent="0.3">
      <c r="A92" s="32"/>
      <c r="B92" s="29"/>
      <c r="C92" s="30"/>
      <c r="D92" s="124" t="s">
        <v>32</v>
      </c>
      <c r="E92" s="125"/>
      <c r="F92" s="125"/>
      <c r="G92" s="126"/>
      <c r="H92" s="33"/>
      <c r="I92" s="150"/>
      <c r="J92" s="151"/>
    </row>
    <row r="93" spans="1:10" hidden="1" x14ac:dyDescent="0.3">
      <c r="A93" s="33"/>
      <c r="B93" s="29"/>
      <c r="C93" s="30"/>
      <c r="D93" s="108" t="s">
        <v>31</v>
      </c>
      <c r="E93" s="109"/>
      <c r="F93" s="109"/>
      <c r="G93" s="110"/>
      <c r="H93" s="34"/>
      <c r="I93" s="35"/>
      <c r="J93" s="36"/>
    </row>
    <row r="94" spans="1:10" ht="80.849999999999994" hidden="1" customHeight="1" x14ac:dyDescent="0.3">
      <c r="A94" s="33"/>
      <c r="B94" s="29"/>
      <c r="C94" s="30"/>
      <c r="D94" s="111" t="s">
        <v>71</v>
      </c>
      <c r="E94" s="112"/>
      <c r="F94" s="112"/>
      <c r="G94" s="113"/>
      <c r="H94" s="37">
        <f>I94</f>
        <v>0</v>
      </c>
      <c r="I94" s="159"/>
      <c r="J94" s="160"/>
    </row>
    <row r="95" spans="1:10" ht="42" customHeight="1" x14ac:dyDescent="0.3">
      <c r="A95" s="33"/>
      <c r="B95" s="29"/>
      <c r="C95" s="30"/>
      <c r="D95" s="111" t="s">
        <v>30</v>
      </c>
      <c r="E95" s="112"/>
      <c r="F95" s="112"/>
      <c r="G95" s="113"/>
      <c r="H95" s="37">
        <f>I95</f>
        <v>880000</v>
      </c>
      <c r="I95" s="159">
        <v>880000</v>
      </c>
      <c r="J95" s="160"/>
    </row>
    <row r="96" spans="1:10" x14ac:dyDescent="0.3">
      <c r="A96" s="33"/>
      <c r="B96" s="29"/>
      <c r="C96" s="30"/>
      <c r="D96" s="111" t="s">
        <v>58</v>
      </c>
      <c r="E96" s="112"/>
      <c r="F96" s="112"/>
      <c r="G96" s="113"/>
      <c r="H96" s="37">
        <f>I96</f>
        <v>3000000</v>
      </c>
      <c r="I96" s="159">
        <v>3000000</v>
      </c>
      <c r="J96" s="160"/>
    </row>
    <row r="97" spans="1:10" x14ac:dyDescent="0.3">
      <c r="A97" s="33"/>
      <c r="B97" s="29"/>
      <c r="C97" s="30"/>
      <c r="D97" s="116" t="s">
        <v>59</v>
      </c>
      <c r="E97" s="117"/>
      <c r="F97" s="117"/>
      <c r="G97" s="118"/>
      <c r="H97" s="78">
        <f>I97</f>
        <v>4000000</v>
      </c>
      <c r="I97" s="122">
        <f>2000000+1500000+500000</f>
        <v>4000000</v>
      </c>
      <c r="J97" s="123"/>
    </row>
    <row r="98" spans="1:10" x14ac:dyDescent="0.3">
      <c r="A98" s="33"/>
      <c r="B98" s="29"/>
      <c r="C98" s="30"/>
      <c r="D98" s="116" t="s">
        <v>62</v>
      </c>
      <c r="E98" s="117"/>
      <c r="F98" s="117"/>
      <c r="G98" s="118"/>
      <c r="H98" s="78">
        <f>I98</f>
        <v>1000000</v>
      </c>
      <c r="I98" s="122">
        <v>1000000</v>
      </c>
      <c r="J98" s="123"/>
    </row>
    <row r="99" spans="1:10" x14ac:dyDescent="0.3">
      <c r="A99" s="33"/>
      <c r="B99" s="29"/>
      <c r="C99" s="30"/>
      <c r="D99" s="116" t="s">
        <v>65</v>
      </c>
      <c r="E99" s="117"/>
      <c r="F99" s="117"/>
      <c r="G99" s="118"/>
      <c r="H99" s="78">
        <f t="shared" ref="H99:H100" si="3">I99</f>
        <v>1441600</v>
      </c>
      <c r="I99" s="122">
        <f>921600+520000</f>
        <v>1441600</v>
      </c>
      <c r="J99" s="123"/>
    </row>
    <row r="100" spans="1:10" x14ac:dyDescent="0.3">
      <c r="A100" s="33"/>
      <c r="B100" s="29"/>
      <c r="C100" s="30"/>
      <c r="D100" s="116" t="s">
        <v>66</v>
      </c>
      <c r="E100" s="117"/>
      <c r="F100" s="117"/>
      <c r="G100" s="118"/>
      <c r="H100" s="78">
        <f t="shared" si="3"/>
        <v>1000000</v>
      </c>
      <c r="I100" s="122">
        <v>1000000</v>
      </c>
      <c r="J100" s="123"/>
    </row>
    <row r="101" spans="1:10" x14ac:dyDescent="0.3">
      <c r="A101" s="33"/>
      <c r="B101" s="29"/>
      <c r="C101" s="30"/>
      <c r="D101" s="116" t="s">
        <v>67</v>
      </c>
      <c r="E101" s="117"/>
      <c r="F101" s="117"/>
      <c r="G101" s="118"/>
      <c r="H101" s="78">
        <f t="shared" ref="H101" si="4">I101</f>
        <v>1000000</v>
      </c>
      <c r="I101" s="122">
        <v>1000000</v>
      </c>
      <c r="J101" s="123"/>
    </row>
    <row r="102" spans="1:10" s="54" customFormat="1" ht="18.399999999999999" customHeight="1" x14ac:dyDescent="0.3">
      <c r="A102" s="70"/>
      <c r="B102" s="71"/>
      <c r="C102" s="72"/>
      <c r="D102" s="116" t="s">
        <v>70</v>
      </c>
      <c r="E102" s="117"/>
      <c r="F102" s="117"/>
      <c r="G102" s="118"/>
      <c r="H102" s="34">
        <f t="shared" ref="H102" si="5">I102+J102</f>
        <v>275000</v>
      </c>
      <c r="I102" s="122">
        <v>275000</v>
      </c>
      <c r="J102" s="123"/>
    </row>
    <row r="103" spans="1:10" s="54" customFormat="1" ht="18.399999999999999" customHeight="1" x14ac:dyDescent="0.3">
      <c r="A103" s="70"/>
      <c r="B103" s="71"/>
      <c r="C103" s="72"/>
      <c r="D103" s="116" t="s">
        <v>73</v>
      </c>
      <c r="E103" s="117"/>
      <c r="F103" s="117"/>
      <c r="G103" s="118"/>
      <c r="H103" s="34">
        <f>I103</f>
        <v>500000</v>
      </c>
      <c r="I103" s="122">
        <v>500000</v>
      </c>
      <c r="J103" s="123"/>
    </row>
    <row r="104" spans="1:10" s="54" customFormat="1" ht="18.399999999999999" customHeight="1" x14ac:dyDescent="0.3">
      <c r="A104" s="70"/>
      <c r="B104" s="71"/>
      <c r="C104" s="72"/>
      <c r="D104" s="116" t="s">
        <v>75</v>
      </c>
      <c r="E104" s="117"/>
      <c r="F104" s="117"/>
      <c r="G104" s="118"/>
      <c r="H104" s="34">
        <f>I104</f>
        <v>500000</v>
      </c>
      <c r="I104" s="122">
        <v>500000</v>
      </c>
      <c r="J104" s="123"/>
    </row>
    <row r="105" spans="1:10" s="54" customFormat="1" ht="18.399999999999999" customHeight="1" x14ac:dyDescent="0.3">
      <c r="A105" s="70"/>
      <c r="B105" s="71"/>
      <c r="C105" s="72"/>
      <c r="D105" s="116" t="s">
        <v>77</v>
      </c>
      <c r="E105" s="117"/>
      <c r="F105" s="117"/>
      <c r="G105" s="118"/>
      <c r="H105" s="34">
        <f>I105+J105</f>
        <v>580000</v>
      </c>
      <c r="I105" s="122">
        <v>580000</v>
      </c>
      <c r="J105" s="123"/>
    </row>
    <row r="106" spans="1:10" s="54" customFormat="1" hidden="1" x14ac:dyDescent="0.3">
      <c r="A106" s="70"/>
      <c r="B106" s="71"/>
      <c r="C106" s="72"/>
      <c r="D106" s="169" t="s">
        <v>29</v>
      </c>
      <c r="E106" s="170"/>
      <c r="F106" s="170"/>
      <c r="G106" s="171"/>
      <c r="H106" s="73">
        <f t="shared" ref="H106:H107" si="6">I106+J106</f>
        <v>0</v>
      </c>
      <c r="I106" s="74"/>
      <c r="J106" s="75"/>
    </row>
    <row r="107" spans="1:10" s="54" customFormat="1" hidden="1" x14ac:dyDescent="0.3">
      <c r="A107" s="70"/>
      <c r="B107" s="71"/>
      <c r="C107" s="72"/>
      <c r="D107" s="169" t="s">
        <v>43</v>
      </c>
      <c r="E107" s="170"/>
      <c r="F107" s="170"/>
      <c r="G107" s="171"/>
      <c r="H107" s="73">
        <f t="shared" si="6"/>
        <v>0</v>
      </c>
      <c r="I107" s="71"/>
      <c r="J107" s="72"/>
    </row>
    <row r="108" spans="1:10" ht="18.75" customHeight="1" x14ac:dyDescent="0.3">
      <c r="A108" s="13" t="s">
        <v>50</v>
      </c>
      <c r="B108" s="43"/>
      <c r="C108" s="44"/>
      <c r="D108" s="172" t="s">
        <v>23</v>
      </c>
      <c r="E108" s="173"/>
      <c r="F108" s="173"/>
      <c r="G108" s="174"/>
      <c r="H108" s="61">
        <f>I108</f>
        <v>14176600</v>
      </c>
      <c r="I108" s="161">
        <f>I93+I95+I106+I107+I96+I97+I98+I99+I100+I101+I102+I94+I103+I104+I105</f>
        <v>14176600</v>
      </c>
      <c r="J108" s="162"/>
    </row>
    <row r="109" spans="1:10" ht="14.45" customHeight="1" x14ac:dyDescent="0.3">
      <c r="A109" s="22"/>
      <c r="B109" s="106"/>
      <c r="C109" s="107"/>
      <c r="D109" s="163"/>
      <c r="E109" s="164"/>
      <c r="F109" s="164"/>
      <c r="G109" s="165"/>
      <c r="H109" s="25"/>
      <c r="I109" s="23"/>
      <c r="J109" s="24"/>
    </row>
    <row r="110" spans="1:10" x14ac:dyDescent="0.3">
      <c r="A110" s="6" t="s">
        <v>11</v>
      </c>
      <c r="B110" s="106" t="s">
        <v>12</v>
      </c>
      <c r="C110" s="139"/>
      <c r="D110" s="139"/>
      <c r="E110" s="139"/>
      <c r="F110" s="139"/>
      <c r="G110" s="107"/>
      <c r="H110" s="19">
        <f>H111+H112</f>
        <v>17521909</v>
      </c>
      <c r="I110" s="106"/>
      <c r="J110" s="107"/>
    </row>
    <row r="111" spans="1:10" x14ac:dyDescent="0.3">
      <c r="A111" s="6" t="s">
        <v>11</v>
      </c>
      <c r="B111" s="140" t="s">
        <v>13</v>
      </c>
      <c r="C111" s="141"/>
      <c r="D111" s="141"/>
      <c r="E111" s="141"/>
      <c r="F111" s="141"/>
      <c r="G111" s="142"/>
      <c r="H111" s="19">
        <f>H61+H75+H63+H81</f>
        <v>2660529</v>
      </c>
      <c r="I111" s="106"/>
      <c r="J111" s="107"/>
    </row>
    <row r="112" spans="1:10" x14ac:dyDescent="0.3">
      <c r="A112" s="6" t="s">
        <v>11</v>
      </c>
      <c r="B112" s="140" t="s">
        <v>14</v>
      </c>
      <c r="C112" s="141"/>
      <c r="D112" s="141"/>
      <c r="E112" s="141"/>
      <c r="F112" s="141"/>
      <c r="G112" s="142"/>
      <c r="H112" s="19">
        <f>H87+H91</f>
        <v>14861380</v>
      </c>
      <c r="I112" s="106"/>
      <c r="J112" s="107"/>
    </row>
    <row r="114" spans="1:14" s="3" customFormat="1" ht="29.25" customHeight="1" x14ac:dyDescent="0.3">
      <c r="A114" s="101" t="s">
        <v>87</v>
      </c>
      <c r="B114" s="102"/>
      <c r="C114" s="102"/>
      <c r="D114" s="102"/>
      <c r="E114" s="1"/>
      <c r="F114" s="1"/>
      <c r="G114" s="2"/>
      <c r="I114" s="101" t="s">
        <v>88</v>
      </c>
      <c r="J114" s="102"/>
      <c r="K114" s="102"/>
      <c r="L114" s="102"/>
      <c r="M114" s="1"/>
      <c r="N114" s="1"/>
    </row>
    <row r="115" spans="1:14" x14ac:dyDescent="0.3">
      <c r="A115" s="175"/>
      <c r="B115" s="175"/>
      <c r="C115" s="175"/>
      <c r="G115" s="175"/>
      <c r="H115" s="175"/>
    </row>
    <row r="116" spans="1:14" x14ac:dyDescent="0.3">
      <c r="A116" s="26"/>
    </row>
  </sheetData>
  <mergeCells count="210">
    <mergeCell ref="O43:P43"/>
    <mergeCell ref="I44:J44"/>
    <mergeCell ref="A43:A46"/>
    <mergeCell ref="B43:G46"/>
    <mergeCell ref="H43:H46"/>
    <mergeCell ref="I45:J45"/>
    <mergeCell ref="I46:J46"/>
    <mergeCell ref="I29:J29"/>
    <mergeCell ref="I59:J59"/>
    <mergeCell ref="I87:J87"/>
    <mergeCell ref="I89:J89"/>
    <mergeCell ref="I90:J90"/>
    <mergeCell ref="D82:G82"/>
    <mergeCell ref="I82:J82"/>
    <mergeCell ref="I75:J75"/>
    <mergeCell ref="I81:J81"/>
    <mergeCell ref="A22:A23"/>
    <mergeCell ref="A24:A25"/>
    <mergeCell ref="B22:G23"/>
    <mergeCell ref="B24:G25"/>
    <mergeCell ref="H22:H23"/>
    <mergeCell ref="H24:H25"/>
    <mergeCell ref="I70:J70"/>
    <mergeCell ref="I63:J63"/>
    <mergeCell ref="I60:J60"/>
    <mergeCell ref="D70:G70"/>
    <mergeCell ref="I73:J73"/>
    <mergeCell ref="D73:G73"/>
    <mergeCell ref="B63:C63"/>
    <mergeCell ref="I2:J2"/>
    <mergeCell ref="I13:J13"/>
    <mergeCell ref="I76:J76"/>
    <mergeCell ref="I61:J61"/>
    <mergeCell ref="I62:J62"/>
    <mergeCell ref="I34:J34"/>
    <mergeCell ref="I41:J41"/>
    <mergeCell ref="I16:J16"/>
    <mergeCell ref="I50:J50"/>
    <mergeCell ref="I52:J52"/>
    <mergeCell ref="I58:J58"/>
    <mergeCell ref="I26:J26"/>
    <mergeCell ref="I27:J27"/>
    <mergeCell ref="I28:J28"/>
    <mergeCell ref="I65:J65"/>
    <mergeCell ref="I67:J67"/>
    <mergeCell ref="I4:J4"/>
    <mergeCell ref="I30:J30"/>
    <mergeCell ref="I40:J40"/>
    <mergeCell ref="I22:J23"/>
    <mergeCell ref="D7:F7"/>
    <mergeCell ref="I77:J77"/>
    <mergeCell ref="D75:G75"/>
    <mergeCell ref="B51:G51"/>
    <mergeCell ref="B38:G38"/>
    <mergeCell ref="I32:J32"/>
    <mergeCell ref="I33:J33"/>
    <mergeCell ref="I39:J39"/>
    <mergeCell ref="I35:J35"/>
    <mergeCell ref="I36:J36"/>
    <mergeCell ref="I37:J37"/>
    <mergeCell ref="I38:J38"/>
    <mergeCell ref="B36:G36"/>
    <mergeCell ref="B37:G37"/>
    <mergeCell ref="B39:G39"/>
    <mergeCell ref="B47:G47"/>
    <mergeCell ref="B48:G48"/>
    <mergeCell ref="B41:G41"/>
    <mergeCell ref="I74:J74"/>
    <mergeCell ref="I69:J69"/>
    <mergeCell ref="A13:A15"/>
    <mergeCell ref="B13:G15"/>
    <mergeCell ref="H13:H15"/>
    <mergeCell ref="A26:A27"/>
    <mergeCell ref="B26:G27"/>
    <mergeCell ref="H26:H27"/>
    <mergeCell ref="A34:A35"/>
    <mergeCell ref="B34:G35"/>
    <mergeCell ref="H34:H35"/>
    <mergeCell ref="B20:G20"/>
    <mergeCell ref="B16:G16"/>
    <mergeCell ref="B19:G19"/>
    <mergeCell ref="A17:H17"/>
    <mergeCell ref="A30:A31"/>
    <mergeCell ref="H30:H31"/>
    <mergeCell ref="A28:A29"/>
    <mergeCell ref="B32:G33"/>
    <mergeCell ref="B28:G29"/>
    <mergeCell ref="B21:G21"/>
    <mergeCell ref="A32:A33"/>
    <mergeCell ref="H28:H29"/>
    <mergeCell ref="B30:G31"/>
    <mergeCell ref="B18:G18"/>
    <mergeCell ref="H32:H33"/>
    <mergeCell ref="A115:C115"/>
    <mergeCell ref="G115:H115"/>
    <mergeCell ref="B62:C62"/>
    <mergeCell ref="D62:G62"/>
    <mergeCell ref="B110:G110"/>
    <mergeCell ref="B111:G111"/>
    <mergeCell ref="D77:G77"/>
    <mergeCell ref="B80:C80"/>
    <mergeCell ref="D80:G80"/>
    <mergeCell ref="D64:G64"/>
    <mergeCell ref="D74:G74"/>
    <mergeCell ref="D66:G66"/>
    <mergeCell ref="D68:G68"/>
    <mergeCell ref="B77:C77"/>
    <mergeCell ref="D67:G67"/>
    <mergeCell ref="B76:C76"/>
    <mergeCell ref="D76:G76"/>
    <mergeCell ref="D63:G63"/>
    <mergeCell ref="B88:C88"/>
    <mergeCell ref="B75:C75"/>
    <mergeCell ref="B87:C87"/>
    <mergeCell ref="D87:G87"/>
    <mergeCell ref="D65:G65"/>
    <mergeCell ref="D69:G69"/>
    <mergeCell ref="D61:G61"/>
    <mergeCell ref="D71:G71"/>
    <mergeCell ref="I71:J71"/>
    <mergeCell ref="B71:C71"/>
    <mergeCell ref="I72:J72"/>
    <mergeCell ref="D72:G72"/>
    <mergeCell ref="D106:G106"/>
    <mergeCell ref="D107:G107"/>
    <mergeCell ref="D108:G108"/>
    <mergeCell ref="B83:C83"/>
    <mergeCell ref="D83:G83"/>
    <mergeCell ref="I83:J83"/>
    <mergeCell ref="B89:C89"/>
    <mergeCell ref="B90:C90"/>
    <mergeCell ref="D91:G91"/>
    <mergeCell ref="I94:J94"/>
    <mergeCell ref="D94:G94"/>
    <mergeCell ref="D102:G102"/>
    <mergeCell ref="I102:J102"/>
    <mergeCell ref="I91:J91"/>
    <mergeCell ref="D78:G78"/>
    <mergeCell ref="I78:J78"/>
    <mergeCell ref="D79:G79"/>
    <mergeCell ref="I79:J79"/>
    <mergeCell ref="I112:J112"/>
    <mergeCell ref="I92:J92"/>
    <mergeCell ref="I95:J95"/>
    <mergeCell ref="I108:J108"/>
    <mergeCell ref="D96:G96"/>
    <mergeCell ref="I96:J96"/>
    <mergeCell ref="D97:G97"/>
    <mergeCell ref="I97:J97"/>
    <mergeCell ref="D98:G98"/>
    <mergeCell ref="I98:J98"/>
    <mergeCell ref="B112:G112"/>
    <mergeCell ref="I111:J111"/>
    <mergeCell ref="I110:J110"/>
    <mergeCell ref="D109:G109"/>
    <mergeCell ref="D92:G92"/>
    <mergeCell ref="D99:G99"/>
    <mergeCell ref="D100:G100"/>
    <mergeCell ref="D105:G105"/>
    <mergeCell ref="I105:J105"/>
    <mergeCell ref="D103:G103"/>
    <mergeCell ref="I103:J103"/>
    <mergeCell ref="B52:G52"/>
    <mergeCell ref="A42:H42"/>
    <mergeCell ref="I43:J43"/>
    <mergeCell ref="I86:J86"/>
    <mergeCell ref="A86:H86"/>
    <mergeCell ref="B54:G54"/>
    <mergeCell ref="B55:G55"/>
    <mergeCell ref="B58:C58"/>
    <mergeCell ref="D58:G58"/>
    <mergeCell ref="A85:J85"/>
    <mergeCell ref="B59:C59"/>
    <mergeCell ref="D59:G59"/>
    <mergeCell ref="B65:C65"/>
    <mergeCell ref="B67:C67"/>
    <mergeCell ref="B69:C69"/>
    <mergeCell ref="B70:C70"/>
    <mergeCell ref="B53:G53"/>
    <mergeCell ref="I64:J64"/>
    <mergeCell ref="B49:G49"/>
    <mergeCell ref="I49:J49"/>
    <mergeCell ref="B50:G50"/>
    <mergeCell ref="B82:C82"/>
    <mergeCell ref="B61:C61"/>
    <mergeCell ref="A60:H60"/>
    <mergeCell ref="I114:L114"/>
    <mergeCell ref="B40:G40"/>
    <mergeCell ref="B79:C79"/>
    <mergeCell ref="B78:C78"/>
    <mergeCell ref="B109:C109"/>
    <mergeCell ref="A114:D114"/>
    <mergeCell ref="D93:G93"/>
    <mergeCell ref="D95:G95"/>
    <mergeCell ref="I80:J80"/>
    <mergeCell ref="D89:G89"/>
    <mergeCell ref="D90:G90"/>
    <mergeCell ref="I99:J99"/>
    <mergeCell ref="I100:J100"/>
    <mergeCell ref="D101:G101"/>
    <mergeCell ref="I101:J101"/>
    <mergeCell ref="D88:G88"/>
    <mergeCell ref="I88:J88"/>
    <mergeCell ref="D104:G104"/>
    <mergeCell ref="I104:J104"/>
    <mergeCell ref="B84:C84"/>
    <mergeCell ref="D84:G84"/>
    <mergeCell ref="I84:J84"/>
    <mergeCell ref="B81:C81"/>
    <mergeCell ref="D81:G81"/>
  </mergeCells>
  <pageMargins left="1.4960629921259843" right="0.70866141732283472" top="0.74803149606299213" bottom="0.74803149606299213" header="0.31496062992125984" footer="0.31496062992125984"/>
  <pageSetup paperSize="9" scale="52" orientation="portrait" r:id="rId1"/>
  <rowBreaks count="4" manualBreakCount="4">
    <brk id="25" max="9" man="1"/>
    <brk id="64" max="9" man="1"/>
    <brk id="89" max="9" man="1"/>
    <brk id="11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2024-12-23T11:30:50Z</dcterms:modified>
</cp:coreProperties>
</file>