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6\38 сесія 29.11.2024\15 бюджет 2025 рік\"/>
    </mc:Choice>
  </mc:AlternateContent>
  <xr:revisionPtr revIDLastSave="0" documentId="13_ncr:1_{4EDF9ECB-254D-4448-B245-80D6191B20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ОР!$A$4:$J$174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ОР!$A$4:$J$174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ОР!$A$4:$J$174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ОР!$A$1:$J$320</definedName>
  </definedNames>
  <calcPr calcId="191029"/>
</workbook>
</file>

<file path=xl/calcChain.xml><?xml version="1.0" encoding="utf-8"?>
<calcChain xmlns="http://schemas.openxmlformats.org/spreadsheetml/2006/main">
  <c r="H317" i="11" l="1"/>
  <c r="H36" i="11"/>
  <c r="H34" i="11"/>
  <c r="I316" i="11" l="1"/>
  <c r="I315" i="11" s="1"/>
  <c r="J316" i="11"/>
  <c r="J315" i="11" s="1"/>
  <c r="J314" i="11" s="1"/>
  <c r="G316" i="11"/>
  <c r="H315" i="11"/>
  <c r="H314" i="11" s="1"/>
  <c r="H316" i="11"/>
  <c r="G317" i="11"/>
  <c r="I314" i="11" l="1"/>
  <c r="G314" i="11" s="1"/>
  <c r="G315" i="11"/>
  <c r="H144" i="11"/>
  <c r="H143" i="11" s="1"/>
  <c r="L17" i="11" l="1"/>
  <c r="L16" i="11" l="1"/>
  <c r="H126" i="11"/>
  <c r="I13" i="11" l="1"/>
  <c r="J13" i="11"/>
  <c r="H13" i="11"/>
  <c r="I28" i="11"/>
  <c r="J28" i="11"/>
  <c r="I31" i="11"/>
  <c r="J31" i="11"/>
  <c r="H31" i="11"/>
  <c r="H30" i="11" s="1"/>
  <c r="G39" i="11"/>
  <c r="H38" i="11"/>
  <c r="G38" i="11" s="1"/>
  <c r="G36" i="11"/>
  <c r="G35" i="11"/>
  <c r="G34" i="11"/>
  <c r="G33" i="11"/>
  <c r="G32" i="11"/>
  <c r="G30" i="11" l="1"/>
  <c r="H37" i="11"/>
  <c r="G37" i="11" s="1"/>
  <c r="G31" i="11"/>
  <c r="H84" i="11"/>
  <c r="H28" i="11" l="1"/>
  <c r="G28" i="11" s="1"/>
  <c r="H176" i="11"/>
  <c r="G308" i="11"/>
  <c r="J281" i="11"/>
  <c r="I281" i="11"/>
  <c r="H25" i="11"/>
  <c r="G13" i="11"/>
  <c r="G212" i="11" l="1"/>
  <c r="J211" i="11"/>
  <c r="J210" i="11" s="1"/>
  <c r="I211" i="11"/>
  <c r="I210" i="11" s="1"/>
  <c r="G211" i="11"/>
  <c r="G210" i="11" s="1"/>
  <c r="G313" i="11" l="1"/>
  <c r="I157" i="11"/>
  <c r="J157" i="11"/>
  <c r="H157" i="11"/>
  <c r="G159" i="11"/>
  <c r="G23" i="11"/>
  <c r="I22" i="11"/>
  <c r="I21" i="11" s="1"/>
  <c r="J22" i="11"/>
  <c r="J21" i="11" s="1"/>
  <c r="H22" i="11"/>
  <c r="H21" i="11" s="1"/>
  <c r="G21" i="11" l="1"/>
  <c r="G22" i="11"/>
  <c r="G20" i="11" l="1"/>
  <c r="G229" i="11" l="1"/>
  <c r="I225" i="11"/>
  <c r="I224" i="11" s="1"/>
  <c r="J225" i="11"/>
  <c r="J224" i="11" s="1"/>
  <c r="I228" i="11"/>
  <c r="I227" i="11" s="1"/>
  <c r="J228" i="11"/>
  <c r="J227" i="11" s="1"/>
  <c r="J223" i="11" l="1"/>
  <c r="I223" i="11"/>
  <c r="I307" i="11" l="1"/>
  <c r="J307" i="11"/>
  <c r="G309" i="11"/>
  <c r="H307" i="11"/>
  <c r="I312" i="11" l="1"/>
  <c r="I311" i="11" s="1"/>
  <c r="I310" i="11" s="1"/>
  <c r="G310" i="11" s="1"/>
  <c r="J312" i="11"/>
  <c r="J311" i="11" s="1"/>
  <c r="J310" i="11" s="1"/>
  <c r="H312" i="11"/>
  <c r="H311" i="11" s="1"/>
  <c r="G312" i="11"/>
  <c r="G311" i="11" s="1"/>
  <c r="J25" i="11" l="1"/>
  <c r="I25" i="11"/>
  <c r="I24" i="11" s="1"/>
  <c r="J24" i="11"/>
  <c r="G27" i="11"/>
  <c r="H301" i="11" l="1"/>
  <c r="G141" i="11" l="1"/>
  <c r="H74" i="11" l="1"/>
  <c r="H73" i="11"/>
  <c r="G69" i="11" l="1"/>
  <c r="G72" i="11"/>
  <c r="G75" i="11"/>
  <c r="G74" i="11" s="1"/>
  <c r="G73" i="11" s="1"/>
  <c r="H58" i="11"/>
  <c r="H57" i="11" s="1"/>
  <c r="I206" i="11" l="1"/>
  <c r="J206" i="11"/>
  <c r="H206" i="11"/>
  <c r="I205" i="11" l="1"/>
  <c r="I204" i="11" s="1"/>
  <c r="J205" i="11"/>
  <c r="J204" i="11" s="1"/>
  <c r="H205" i="11"/>
  <c r="H204" i="11" s="1"/>
  <c r="G204" i="11" s="1"/>
  <c r="G208" i="11"/>
  <c r="H43" i="11" l="1"/>
  <c r="H42" i="11" l="1"/>
  <c r="H40" i="11" s="1"/>
  <c r="G281" i="11" l="1"/>
  <c r="H180" i="11"/>
  <c r="I144" i="11" l="1"/>
  <c r="I143" i="11" s="1"/>
  <c r="I142" i="11" s="1"/>
  <c r="J144" i="11"/>
  <c r="J143" i="11" s="1"/>
  <c r="J142" i="11" s="1"/>
  <c r="G144" i="11"/>
  <c r="G145" i="11"/>
  <c r="J180" i="11" l="1"/>
  <c r="I180" i="11"/>
  <c r="I12" i="11"/>
  <c r="I10" i="11" s="1"/>
  <c r="J12" i="11"/>
  <c r="J10" i="11" s="1"/>
  <c r="G143" i="11" l="1"/>
  <c r="H142" i="11"/>
  <c r="G279" i="11"/>
  <c r="I278" i="11"/>
  <c r="J278" i="11"/>
  <c r="H278" i="11"/>
  <c r="G181" i="11"/>
  <c r="G182" i="11"/>
  <c r="G183" i="11"/>
  <c r="G142" i="11" l="1"/>
  <c r="H152" i="11"/>
  <c r="H68" i="11" l="1"/>
  <c r="G66" i="11"/>
  <c r="H67" i="11" l="1"/>
  <c r="G67" i="11" s="1"/>
  <c r="G68" i="11"/>
  <c r="J306" i="11"/>
  <c r="J304" i="11" s="1"/>
  <c r="I306" i="11"/>
  <c r="I304" i="11" s="1"/>
  <c r="H306" i="11"/>
  <c r="G307" i="11"/>
  <c r="G305" i="11"/>
  <c r="G306" i="11" l="1"/>
  <c r="H304" i="11"/>
  <c r="G304" i="11" s="1"/>
  <c r="I71" i="11" l="1"/>
  <c r="I70" i="11" s="1"/>
  <c r="J71" i="11"/>
  <c r="J70" i="11" s="1"/>
  <c r="H71" i="11"/>
  <c r="H70" i="11" l="1"/>
  <c r="G70" i="11" s="1"/>
  <c r="G71" i="11"/>
  <c r="J62" i="11"/>
  <c r="J58" i="11" s="1"/>
  <c r="J57" i="11" s="1"/>
  <c r="I62" i="11"/>
  <c r="I58" i="11" l="1"/>
  <c r="I57" i="11" s="1"/>
  <c r="I53" i="11"/>
  <c r="G111" i="11" l="1"/>
  <c r="G112" i="11"/>
  <c r="G113" i="11"/>
  <c r="G114" i="11"/>
  <c r="G117" i="11"/>
  <c r="G120" i="11"/>
  <c r="G121" i="11"/>
  <c r="G122" i="11"/>
  <c r="H53" i="11" l="1"/>
  <c r="I79" i="11" l="1"/>
  <c r="J79" i="11"/>
  <c r="H79" i="11"/>
  <c r="H78" i="11" s="1"/>
  <c r="G303" i="11" l="1"/>
  <c r="G302" i="11"/>
  <c r="J301" i="11"/>
  <c r="J300" i="11" s="1"/>
  <c r="J299" i="11" s="1"/>
  <c r="I301" i="11"/>
  <c r="G301" i="11" s="1"/>
  <c r="H300" i="11"/>
  <c r="H299" i="11" l="1"/>
  <c r="I300" i="11"/>
  <c r="I299" i="11" s="1"/>
  <c r="G299" i="11" l="1"/>
  <c r="G300" i="11"/>
  <c r="J297" i="11" l="1"/>
  <c r="J296" i="11" s="1"/>
  <c r="J295" i="11" s="1"/>
  <c r="I297" i="11"/>
  <c r="H297" i="11"/>
  <c r="H296" i="11" s="1"/>
  <c r="H295" i="11" s="1"/>
  <c r="I296" i="11"/>
  <c r="I295" i="11" s="1"/>
  <c r="I293" i="11"/>
  <c r="I292" i="11" s="1"/>
  <c r="I291" i="11" s="1"/>
  <c r="J293" i="11"/>
  <c r="J292" i="11" s="1"/>
  <c r="J291" i="11" s="1"/>
  <c r="G298" i="11"/>
  <c r="G297" i="11" l="1"/>
  <c r="G296" i="11" s="1"/>
  <c r="G295" i="11" s="1"/>
  <c r="H289" i="11" l="1"/>
  <c r="H293" i="11" l="1"/>
  <c r="H292" i="11" s="1"/>
  <c r="H291" i="11" s="1"/>
  <c r="G294" i="11"/>
  <c r="G58" i="11" l="1"/>
  <c r="H12" i="11" l="1"/>
  <c r="J53" i="11" l="1"/>
  <c r="G293" i="11"/>
  <c r="G292" i="11" s="1"/>
  <c r="G291" i="11" s="1"/>
  <c r="G290" i="11" l="1"/>
  <c r="J289" i="11"/>
  <c r="J288" i="11" s="1"/>
  <c r="J286" i="11" s="1"/>
  <c r="I289" i="11"/>
  <c r="I288" i="11" s="1"/>
  <c r="I286" i="11" s="1"/>
  <c r="H288" i="11"/>
  <c r="G287" i="11"/>
  <c r="G289" i="11" l="1"/>
  <c r="G288" i="11"/>
  <c r="H286" i="11"/>
  <c r="G286" i="11" s="1"/>
  <c r="J52" i="11" l="1"/>
  <c r="I51" i="11" l="1"/>
  <c r="H270" i="11" l="1"/>
  <c r="H269" i="11" s="1"/>
  <c r="G271" i="11"/>
  <c r="G270" i="11" s="1"/>
  <c r="G269" i="11" s="1"/>
  <c r="I277" i="11" l="1"/>
  <c r="I276" i="11" s="1"/>
  <c r="J277" i="11"/>
  <c r="J276" i="11" s="1"/>
  <c r="H277" i="11"/>
  <c r="H24" i="11" l="1"/>
  <c r="H10" i="11" s="1"/>
  <c r="G26" i="11"/>
  <c r="G134" i="11"/>
  <c r="J136" i="11"/>
  <c r="J126" i="11" s="1"/>
  <c r="I136" i="11"/>
  <c r="I126" i="11" s="1"/>
  <c r="G24" i="11" l="1"/>
  <c r="G25" i="11"/>
  <c r="G285" i="11"/>
  <c r="G60" i="11" l="1"/>
  <c r="H283" i="11" l="1"/>
  <c r="H282" i="11" s="1"/>
  <c r="H276" i="11" s="1"/>
  <c r="G276" i="11" l="1"/>
  <c r="G282" i="11"/>
  <c r="G284" i="11"/>
  <c r="G283" i="11"/>
  <c r="G280" i="11" l="1"/>
  <c r="G275" i="11"/>
  <c r="G278" i="11" l="1"/>
  <c r="G277" i="11"/>
  <c r="H274" i="11" l="1"/>
  <c r="G274" i="11" s="1"/>
  <c r="H273" i="11" l="1"/>
  <c r="G273" i="11" s="1"/>
  <c r="H272" i="11" l="1"/>
  <c r="G272" i="11" s="1"/>
  <c r="J101" i="11"/>
  <c r="I101" i="11"/>
  <c r="G103" i="11"/>
  <c r="G102" i="11" l="1"/>
  <c r="H56" i="11"/>
  <c r="I52" i="11" l="1"/>
  <c r="H247" i="11"/>
  <c r="G247" i="11" s="1"/>
  <c r="G246" i="11" s="1"/>
  <c r="G248" i="11"/>
  <c r="H246" i="11" l="1"/>
  <c r="H232" i="11"/>
  <c r="H240" i="11" l="1"/>
  <c r="G242" i="11"/>
  <c r="H236" i="11"/>
  <c r="H235" i="11" s="1"/>
  <c r="G238" i="11"/>
  <c r="H244" i="11" l="1"/>
  <c r="H243" i="11" s="1"/>
  <c r="G245" i="11"/>
  <c r="G244" i="11" l="1"/>
  <c r="G243" i="11" s="1"/>
  <c r="G234" i="11" l="1"/>
  <c r="G237" i="11" l="1"/>
  <c r="J236" i="11"/>
  <c r="J235" i="11" s="1"/>
  <c r="I236" i="11" l="1"/>
  <c r="I235" i="11" s="1"/>
  <c r="G207" i="11" l="1"/>
  <c r="H228" i="11" l="1"/>
  <c r="H227" i="11" l="1"/>
  <c r="G227" i="11" s="1"/>
  <c r="G228" i="11"/>
  <c r="J119" i="11"/>
  <c r="I119" i="11"/>
  <c r="G233" i="11" l="1"/>
  <c r="H231" i="11"/>
  <c r="G231" i="11" l="1"/>
  <c r="G232" i="11"/>
  <c r="J51" i="11"/>
  <c r="G81" i="11" l="1"/>
  <c r="G50" i="11" l="1"/>
  <c r="G55" i="11"/>
  <c r="G45" i="11"/>
  <c r="H173" i="11" l="1"/>
  <c r="H105" i="11" l="1"/>
  <c r="H104" i="11" s="1"/>
  <c r="H52" i="11" l="1"/>
  <c r="H51" i="11" s="1"/>
  <c r="G49" i="11"/>
  <c r="H83" i="11" l="1"/>
  <c r="G90" i="11"/>
  <c r="G85" i="11"/>
  <c r="G54" i="11" l="1"/>
  <c r="G53" i="11" s="1"/>
  <c r="G52" i="11"/>
  <c r="G51" i="11"/>
  <c r="G80" i="11" l="1"/>
  <c r="G94" i="11"/>
  <c r="G251" i="11" l="1"/>
  <c r="G252" i="11"/>
  <c r="G253" i="11"/>
  <c r="I250" i="11"/>
  <c r="J250" i="11"/>
  <c r="H250" i="11"/>
  <c r="G250" i="11" l="1"/>
  <c r="H249" i="11"/>
  <c r="I249" i="11"/>
  <c r="J249" i="11"/>
  <c r="H256" i="11"/>
  <c r="I256" i="11"/>
  <c r="I255" i="11" s="1"/>
  <c r="I254" i="11" s="1"/>
  <c r="J256" i="11"/>
  <c r="J255" i="11" s="1"/>
  <c r="J254" i="11" s="1"/>
  <c r="G257" i="11"/>
  <c r="H259" i="11"/>
  <c r="H258" i="11" s="1"/>
  <c r="I259" i="11"/>
  <c r="I258" i="11" s="1"/>
  <c r="J259" i="11"/>
  <c r="J258" i="11" s="1"/>
  <c r="G260" i="11"/>
  <c r="G256" i="11" l="1"/>
  <c r="G249" i="11"/>
  <c r="G259" i="11"/>
  <c r="G258" i="11" s="1"/>
  <c r="H255" i="11"/>
  <c r="G255" i="11" l="1"/>
  <c r="H254" i="11"/>
  <c r="G254" i="11" s="1"/>
  <c r="J106" i="11" l="1"/>
  <c r="J105" i="11" s="1"/>
  <c r="I106" i="11"/>
  <c r="I105" i="11" l="1"/>
  <c r="G105" i="11" s="1"/>
  <c r="G62" i="11" l="1"/>
  <c r="I56" i="11"/>
  <c r="G56" i="11" l="1"/>
  <c r="G268" i="11"/>
  <c r="J267" i="11"/>
  <c r="I267" i="11"/>
  <c r="I266" i="11" s="1"/>
  <c r="I265" i="11" s="1"/>
  <c r="H267" i="11"/>
  <c r="G267" i="11"/>
  <c r="H266" i="11"/>
  <c r="H265" i="11" s="1"/>
  <c r="G266" i="11"/>
  <c r="J265" i="11"/>
  <c r="G265" i="11" l="1"/>
  <c r="I186" i="11"/>
  <c r="H125" i="11" l="1"/>
  <c r="H123" i="11" s="1"/>
  <c r="G106" i="11" l="1"/>
  <c r="G107" i="11"/>
  <c r="G135" i="11"/>
  <c r="I125" i="11"/>
  <c r="I123" i="11" s="1"/>
  <c r="H195" i="11"/>
  <c r="G196" i="11"/>
  <c r="G136" i="11" l="1"/>
  <c r="G137" i="11"/>
  <c r="I43" i="11" l="1"/>
  <c r="I42" i="11" s="1"/>
  <c r="J43" i="11"/>
  <c r="J42" i="11" s="1"/>
  <c r="I48" i="11"/>
  <c r="J48" i="11"/>
  <c r="H48" i="11"/>
  <c r="H47" i="11" s="1"/>
  <c r="H46" i="11" s="1"/>
  <c r="I83" i="11"/>
  <c r="J83" i="11"/>
  <c r="G83" i="11"/>
  <c r="I89" i="11"/>
  <c r="J89" i="11"/>
  <c r="H89" i="11"/>
  <c r="G89" i="11" s="1"/>
  <c r="G11" i="11"/>
  <c r="G14" i="11"/>
  <c r="G19" i="11"/>
  <c r="G18" i="11"/>
  <c r="G15" i="11"/>
  <c r="G16" i="11"/>
  <c r="G17" i="11"/>
  <c r="G44" i="11"/>
  <c r="G59" i="11"/>
  <c r="G61" i="11"/>
  <c r="G77" i="11"/>
  <c r="G84" i="11"/>
  <c r="G86" i="11"/>
  <c r="I93" i="11"/>
  <c r="J93" i="11"/>
  <c r="H93" i="11"/>
  <c r="G93" i="11" s="1"/>
  <c r="I97" i="11"/>
  <c r="J97" i="11"/>
  <c r="H97" i="11"/>
  <c r="J100" i="11"/>
  <c r="H101" i="11"/>
  <c r="H100" i="11" s="1"/>
  <c r="I116" i="11"/>
  <c r="I115" i="11" s="1"/>
  <c r="J116" i="11"/>
  <c r="J115" i="11" s="1"/>
  <c r="H116" i="11"/>
  <c r="I118" i="11"/>
  <c r="J118" i="11"/>
  <c r="H119" i="11"/>
  <c r="I149" i="11"/>
  <c r="J149" i="11"/>
  <c r="H149" i="11"/>
  <c r="I151" i="11"/>
  <c r="J151" i="11"/>
  <c r="I156" i="11"/>
  <c r="J156" i="11"/>
  <c r="I162" i="11"/>
  <c r="I161" i="11" s="1"/>
  <c r="J162" i="11"/>
  <c r="J161" i="11" s="1"/>
  <c r="H162" i="11"/>
  <c r="I165" i="11"/>
  <c r="J165" i="11"/>
  <c r="H165" i="11"/>
  <c r="I173" i="11"/>
  <c r="J173" i="11"/>
  <c r="G180" i="11"/>
  <c r="J186" i="11"/>
  <c r="H186" i="11"/>
  <c r="I191" i="11"/>
  <c r="J191" i="11"/>
  <c r="H191" i="11"/>
  <c r="I195" i="11"/>
  <c r="J195" i="11"/>
  <c r="J194" i="11" s="1"/>
  <c r="J193" i="11" s="1"/>
  <c r="H194" i="11"/>
  <c r="I199" i="11"/>
  <c r="J199" i="11"/>
  <c r="H199" i="11"/>
  <c r="I202" i="11"/>
  <c r="J202" i="11"/>
  <c r="H202" i="11"/>
  <c r="I214" i="11"/>
  <c r="J214" i="11"/>
  <c r="H214" i="11"/>
  <c r="I218" i="11"/>
  <c r="J218" i="11"/>
  <c r="H218" i="11"/>
  <c r="I221" i="11"/>
  <c r="I220" i="11" s="1"/>
  <c r="J221" i="11"/>
  <c r="J220" i="11" s="1"/>
  <c r="H221" i="11"/>
  <c r="H220" i="11" s="1"/>
  <c r="H225" i="11"/>
  <c r="I240" i="11"/>
  <c r="I230" i="11" s="1"/>
  <c r="J240" i="11"/>
  <c r="J230" i="11" s="1"/>
  <c r="J263" i="11"/>
  <c r="J262" i="11" s="1"/>
  <c r="J261" i="11" s="1"/>
  <c r="I263" i="11"/>
  <c r="I262" i="11" s="1"/>
  <c r="I261" i="11" s="1"/>
  <c r="H263" i="11"/>
  <c r="H262" i="11" s="1"/>
  <c r="H261" i="11" s="1"/>
  <c r="H115" i="11" l="1"/>
  <c r="G115" i="11" s="1"/>
  <c r="G116" i="11"/>
  <c r="H118" i="11"/>
  <c r="G118" i="11" s="1"/>
  <c r="G119" i="11"/>
  <c r="I100" i="11"/>
  <c r="G101" i="11"/>
  <c r="G79" i="11"/>
  <c r="I47" i="11"/>
  <c r="I46" i="11" s="1"/>
  <c r="J47" i="11"/>
  <c r="J46" i="11" s="1"/>
  <c r="I194" i="11"/>
  <c r="I193" i="11" s="1"/>
  <c r="G195" i="11"/>
  <c r="H193" i="11"/>
  <c r="G264" i="11"/>
  <c r="G263" i="11" l="1"/>
  <c r="G262" i="11" s="1"/>
  <c r="G261" i="11" s="1"/>
  <c r="G100" i="11"/>
  <c r="G193" i="11"/>
  <c r="G194" i="11"/>
  <c r="G127" i="11" l="1"/>
  <c r="G241" i="11" l="1"/>
  <c r="H239" i="11" l="1"/>
  <c r="H230" i="11" s="1"/>
  <c r="G240" i="11"/>
  <c r="G239" i="11" s="1"/>
  <c r="I169" i="11" l="1"/>
  <c r="I168" i="11" s="1"/>
  <c r="J169" i="11"/>
  <c r="J168" i="11" s="1"/>
  <c r="J167" i="11" s="1"/>
  <c r="H169" i="11"/>
  <c r="G169" i="11" s="1"/>
  <c r="G170" i="11"/>
  <c r="G236" i="11" l="1"/>
  <c r="H168" i="11"/>
  <c r="H167" i="11" s="1"/>
  <c r="I167" i="11"/>
  <c r="G230" i="11" l="1"/>
  <c r="G235" i="11"/>
  <c r="G168" i="11"/>
  <c r="G167" i="11"/>
  <c r="G132" i="11" l="1"/>
  <c r="I65" i="11" l="1"/>
  <c r="I64" i="11" s="1"/>
  <c r="I63" i="11" s="1"/>
  <c r="J65" i="11"/>
  <c r="J64" i="11" s="1"/>
  <c r="J63" i="11" s="1"/>
  <c r="H65" i="11"/>
  <c r="G65" i="11" s="1"/>
  <c r="H64" i="11" l="1"/>
  <c r="G64" i="11" s="1"/>
  <c r="H63" i="11" l="1"/>
  <c r="G63" i="11" s="1"/>
  <c r="G188" i="11" l="1"/>
  <c r="G189" i="11"/>
  <c r="I154" i="11" l="1"/>
  <c r="J154" i="11"/>
  <c r="H185" i="11"/>
  <c r="I213" i="11"/>
  <c r="J213" i="11"/>
  <c r="G152" i="11" l="1"/>
  <c r="H151" i="11"/>
  <c r="G151" i="11" s="1"/>
  <c r="G226" i="11" l="1"/>
  <c r="H224" i="11" l="1"/>
  <c r="G224" i="11" l="1"/>
  <c r="G223" i="11" s="1"/>
  <c r="H223" i="11"/>
  <c r="G225" i="11"/>
  <c r="I185" i="11" l="1"/>
  <c r="G153" i="11" l="1"/>
  <c r="G48" i="11" l="1"/>
  <c r="H41" i="11"/>
  <c r="G41" i="11" s="1"/>
  <c r="G46" i="11" l="1"/>
  <c r="G47" i="11"/>
  <c r="I40" i="11"/>
  <c r="J40" i="11"/>
  <c r="I78" i="11"/>
  <c r="J78" i="11"/>
  <c r="J82" i="11"/>
  <c r="I88" i="11"/>
  <c r="I87" i="11" s="1"/>
  <c r="J88" i="11"/>
  <c r="J87" i="11" s="1"/>
  <c r="I92" i="11"/>
  <c r="I91" i="11" s="1"/>
  <c r="J92" i="11"/>
  <c r="J91" i="11" s="1"/>
  <c r="J96" i="11"/>
  <c r="J95" i="11" s="1"/>
  <c r="J148" i="11"/>
  <c r="J146" i="11" s="1"/>
  <c r="I164" i="11"/>
  <c r="I160" i="11" s="1"/>
  <c r="J164" i="11"/>
  <c r="J160" i="11" s="1"/>
  <c r="J179" i="11"/>
  <c r="J177" i="11" s="1"/>
  <c r="G185" i="11"/>
  <c r="J185" i="11"/>
  <c r="I190" i="11"/>
  <c r="I184" i="11" s="1"/>
  <c r="J190" i="11"/>
  <c r="I198" i="11"/>
  <c r="J198" i="11"/>
  <c r="I201" i="11"/>
  <c r="J201" i="11"/>
  <c r="I217" i="11"/>
  <c r="I216" i="11" s="1"/>
  <c r="J217" i="11"/>
  <c r="J216" i="11" s="1"/>
  <c r="H217" i="11"/>
  <c r="H216" i="11" s="1"/>
  <c r="H148" i="11"/>
  <c r="H146" i="11" s="1"/>
  <c r="H92" i="11"/>
  <c r="H91" i="11" s="1"/>
  <c r="H88" i="11"/>
  <c r="G128" i="11"/>
  <c r="G129" i="11"/>
  <c r="G130" i="11"/>
  <c r="G131" i="11"/>
  <c r="G133" i="11"/>
  <c r="G138" i="11"/>
  <c r="G139" i="11"/>
  <c r="G140" i="11"/>
  <c r="G147" i="11"/>
  <c r="G150" i="11"/>
  <c r="G155" i="11"/>
  <c r="G158" i="11"/>
  <c r="G163" i="11"/>
  <c r="G166" i="11"/>
  <c r="G174" i="11"/>
  <c r="G175" i="11"/>
  <c r="G176" i="11"/>
  <c r="G178" i="11"/>
  <c r="G187" i="11"/>
  <c r="G192" i="11"/>
  <c r="G197" i="11"/>
  <c r="G200" i="11"/>
  <c r="G203" i="11"/>
  <c r="G209" i="11"/>
  <c r="G206" i="11" s="1"/>
  <c r="G215" i="11"/>
  <c r="G219" i="11"/>
  <c r="G220" i="11"/>
  <c r="G221" i="11"/>
  <c r="G222" i="11"/>
  <c r="G98" i="11"/>
  <c r="G124" i="11"/>
  <c r="G88" i="11" l="1"/>
  <c r="G91" i="11"/>
  <c r="G92" i="11"/>
  <c r="G43" i="11"/>
  <c r="J184" i="11"/>
  <c r="H172" i="11"/>
  <c r="H171" i="11" s="1"/>
  <c r="J125" i="11"/>
  <c r="J123" i="11" s="1"/>
  <c r="J104" i="11"/>
  <c r="J99" i="11" s="1"/>
  <c r="I148" i="11"/>
  <c r="I146" i="11" s="1"/>
  <c r="G186" i="11"/>
  <c r="I172" i="11"/>
  <c r="I171" i="11" s="1"/>
  <c r="J172" i="11"/>
  <c r="J171" i="11" s="1"/>
  <c r="I104" i="11"/>
  <c r="I99" i="11" s="1"/>
  <c r="J76" i="11"/>
  <c r="I96" i="11"/>
  <c r="I82" i="11"/>
  <c r="I76" i="11" s="1"/>
  <c r="I179" i="11"/>
  <c r="I177" i="11" s="1"/>
  <c r="G216" i="11"/>
  <c r="J56" i="11"/>
  <c r="J319" i="11" s="1"/>
  <c r="G218" i="11"/>
  <c r="G217" i="11"/>
  <c r="H213" i="11"/>
  <c r="G213" i="11" s="1"/>
  <c r="H198" i="11"/>
  <c r="G198" i="11" s="1"/>
  <c r="H190" i="11"/>
  <c r="G190" i="11" s="1"/>
  <c r="G191" i="11"/>
  <c r="H164" i="11"/>
  <c r="G164" i="11" s="1"/>
  <c r="H161" i="11"/>
  <c r="H87" i="11"/>
  <c r="G87" i="11" s="1"/>
  <c r="H160" i="11" l="1"/>
  <c r="G160" i="11" s="1"/>
  <c r="G40" i="11"/>
  <c r="G42" i="11"/>
  <c r="G57" i="11"/>
  <c r="G214" i="11"/>
  <c r="G205" i="11"/>
  <c r="G171" i="11"/>
  <c r="H82" i="11"/>
  <c r="H76" i="11" s="1"/>
  <c r="G149" i="11"/>
  <c r="G173" i="11"/>
  <c r="G146" i="11"/>
  <c r="G148" i="11"/>
  <c r="H179" i="11"/>
  <c r="H177" i="11" s="1"/>
  <c r="H184" i="11"/>
  <c r="G184" i="11" s="1"/>
  <c r="G165" i="11"/>
  <c r="G162" i="11"/>
  <c r="I95" i="11"/>
  <c r="I319" i="11" s="1"/>
  <c r="G172" i="11"/>
  <c r="G161" i="11"/>
  <c r="H201" i="11"/>
  <c r="G201" i="11" s="1"/>
  <c r="G202" i="11"/>
  <c r="G199" i="11"/>
  <c r="G12" i="11" l="1"/>
  <c r="G78" i="11"/>
  <c r="G82" i="11"/>
  <c r="H156" i="11"/>
  <c r="H154" i="11" s="1"/>
  <c r="G179" i="11"/>
  <c r="G97" i="11"/>
  <c r="H96" i="11"/>
  <c r="G177" i="11"/>
  <c r="H99" i="11"/>
  <c r="G76" i="11" l="1"/>
  <c r="G10" i="11"/>
  <c r="G156" i="11"/>
  <c r="G157" i="11"/>
  <c r="G154" i="11"/>
  <c r="G126" i="11"/>
  <c r="H95" i="11"/>
  <c r="H319" i="11" s="1"/>
  <c r="G96" i="11"/>
  <c r="G99" i="11"/>
  <c r="G104" i="11"/>
  <c r="G95" i="11" l="1"/>
  <c r="G319" i="11" s="1"/>
  <c r="G125" i="11"/>
  <c r="G123" i="11"/>
  <c r="G108" i="11"/>
  <c r="G110" i="11"/>
  <c r="G109" i="11"/>
</calcChain>
</file>

<file path=xl/sharedStrings.xml><?xml version="1.0" encoding="utf-8"?>
<sst xmlns="http://schemas.openxmlformats.org/spreadsheetml/2006/main" count="873" uniqueCount="366">
  <si>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</si>
  <si>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</si>
  <si>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</si>
  <si>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</si>
  <si>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</si>
  <si>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</si>
  <si>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</si>
  <si>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</si>
  <si>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</si>
  <si>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</si>
  <si>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</si>
  <si>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</si>
  <si>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</si>
  <si>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</si>
  <si>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</si>
  <si>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</si>
  <si>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</si>
  <si>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</si>
  <si>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</si>
  <si>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</si>
  <si>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</si>
  <si>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</si>
  <si>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</si>
  <si>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</si>
  <si>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</si>
  <si>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</si>
  <si>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</si>
  <si>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</si>
  <si>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</si>
  <si>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</si>
  <si>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</si>
  <si>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</si>
  <si>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</si>
  <si>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</si>
  <si>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</si>
  <si>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</si>
  <si>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</si>
  <si>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</si>
  <si>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</si>
  <si>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</si>
  <si>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</si>
  <si>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</si>
  <si>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</si>
  <si>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</si>
  <si>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</si>
  <si>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</si>
  <si>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</si>
  <si>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</si>
  <si>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</si>
  <si>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</si>
  <si>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</si>
  <si>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</si>
  <si>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</si>
  <si>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</si>
  <si>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</si>
  <si>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</si>
  <si>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</si>
  <si>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</si>
  <si>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</si>
  <si>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</si>
  <si>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</si>
  <si>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</si>
  <si>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</si>
  <si>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</si>
  <si>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</si>
  <si>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</si>
  <si>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</si>
  <si>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</si>
  <si>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</si>
  <si>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</si>
  <si>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</si>
  <si>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</si>
  <si>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</si>
  <si>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</si>
  <si>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</si>
  <si>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</si>
  <si>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</si>
  <si>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</si>
  <si>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</si>
  <si>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</si>
  <si>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</si>
  <si>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</si>
  <si>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</si>
  <si>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</si>
  <si>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</si>
  <si>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</si>
  <si>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</si>
  <si>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</si>
  <si>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</si>
  <si>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</si>
  <si>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</si>
  <si>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</si>
  <si>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</si>
  <si>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</si>
  <si>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</si>
  <si>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</si>
  <si>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</si>
  <si>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</si>
  <si>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</si>
  <si>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</si>
  <si>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</si>
  <si>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</si>
  <si>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</si>
  <si>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</si>
  <si>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</si>
  <si>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</si>
  <si>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</si>
  <si>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</si>
  <si>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</si>
  <si>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</si>
  <si>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</si>
  <si>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</si>
  <si>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</si>
  <si>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</si>
  <si>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</si>
  <si>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</si>
  <si>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</si>
  <si>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</si>
  <si>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</si>
  <si>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</si>
  <si>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</si>
  <si>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</si>
  <si>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</si>
  <si>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</si>
  <si>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</si>
  <si>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</si>
  <si>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</si>
  <si>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</si>
  <si>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</si>
  <si>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</si>
  <si>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</si>
  <si>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</si>
  <si>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</si>
  <si>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</si>
  <si>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</si>
  <si>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</si>
  <si>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</si>
  <si>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</si>
  <si>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</si>
  <si>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</si>
  <si>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</si>
  <si>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</si>
  <si>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</si>
  <si>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</si>
  <si>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</si>
  <si>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</si>
  <si>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</si>
  <si>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</si>
  <si>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</si>
  <si>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</si>
  <si>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</si>
  <si>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</si>
  <si>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</si>
  <si>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</si>
  <si>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</si>
  <si>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</si>
  <si>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</si>
  <si>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</si>
  <si>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</si>
  <si>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</si>
  <si>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</si>
  <si>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</si>
  <si>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</si>
  <si>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</si>
  <si>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</si>
  <si>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</si>
  <si>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</si>
  <si>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</si>
  <si>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</si>
  <si>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</si>
  <si>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</si>
  <si>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</si>
  <si>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</si>
  <si>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</si>
  <si>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</si>
  <si>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</si>
  <si>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</si>
  <si>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</si>
  <si>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</si>
  <si>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</si>
  <si>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</si>
  <si>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</si>
  <si>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</si>
  <si>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</si>
  <si>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</si>
  <si>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</si>
  <si>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</si>
  <si>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</si>
  <si>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</si>
  <si>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0960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</si>
  <si>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</si>
  <si>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</si>
  <si>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</si>
  <si>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</si>
  <si>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</si>
  <si>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</si>
  <si>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</si>
  <si>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</si>
  <si>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</si>
  <si>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</si>
  <si>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</si>
  <si>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</si>
  <si>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</si>
  <si>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</si>
  <si>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</si>
  <si>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</si>
  <si>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</si>
  <si>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</si>
  <si>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</si>
  <si>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</si>
  <si>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</si>
  <si>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</si>
  <si>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</si>
  <si>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</si>
  <si>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</si>
  <si>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</si>
  <si>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</si>
  <si>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</si>
  <si>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</si>
  <si>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</si>
  <si>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</si>
  <si>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</si>
  <si>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</si>
  <si>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</si>
  <si>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</si>
  <si>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</si>
  <si>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</si>
  <si>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</si>
  <si>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</si>
  <si>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</si>
  <si>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</si>
  <si>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</si>
  <si>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</si>
  <si>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</si>
  <si>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</si>
  <si>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</si>
  <si>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</si>
  <si>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</si>
  <si>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</si>
  <si>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</si>
  <si>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</si>
  <si>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</si>
  <si>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</si>
  <si>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</si>
  <si>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</si>
  <si>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</si>
  <si>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</si>
  <si>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</si>
  <si>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</si>
  <si>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</si>
  <si>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</si>
  <si>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</si>
  <si>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</si>
  <si>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</si>
  <si>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</si>
  <si>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</si>
  <si>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</si>
  <si>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</si>
  <si>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</si>
  <si>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</si>
  <si>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</si>
  <si>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</si>
  <si>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</si>
  <si>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</si>
  <si>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</si>
  <si>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</si>
  <si>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</si>
  <si>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</si>
  <si>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</si>
  <si>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</si>
  <si>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</si>
  <si>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</si>
  <si>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</si>
  <si>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</si>
  <si>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 xml:space="preserve">10.11.2021р. № 207-10/VIIІ </t>
  </si>
  <si>
    <t>21.12.2020р. № 52-3/VIIІ (зі змінами)</t>
  </si>
  <si>
    <t>21.12.2020р. № 53-3/VIIІ (зі змінами)</t>
  </si>
  <si>
    <t xml:space="preserve">Код Типової програмної класифікації видатків та кредитування місцевих бюджетів
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</si>
  <si>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</si>
  <si>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</si>
  <si>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</si>
  <si>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</si>
  <si>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</si>
  <si>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</si>
  <si>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</si>
  <si>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</si>
  <si>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</si>
  <si>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</si>
  <si>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</si>
  <si>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</si>
  <si>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</si>
  <si>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</si>
  <si>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</si>
  <si>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</si>
  <si>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>0919770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</si>
  <si>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</si>
  <si>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</si>
  <si>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</si>
  <si>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</si>
  <si>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</si>
  <si>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1218110</t>
  </si>
  <si>
    <t>0813241</t>
  </si>
  <si>
    <t>Забезпечення діяльності інших закладів у сфері соціального захисту і соціального забезпечення</t>
  </si>
  <si>
    <t>0618110</t>
  </si>
  <si>
    <t xml:space="preserve">Програма розвитку  й підтримки відділу (центру) надання адміністративних послуг виконавчого комітету Тернівської міської ради на 2023-2025 роки
</t>
  </si>
  <si>
    <t>1218312</t>
  </si>
  <si>
    <t>8312</t>
  </si>
  <si>
    <t>0512</t>
  </si>
  <si>
    <t>Утилізація відходів</t>
  </si>
  <si>
    <t>Міська програма розвитку культури м.Тернівка на 2019-2028 рр.</t>
  </si>
  <si>
    <t>Екологічна програма по м.Тернівка на період 2024-2028 роки</t>
  </si>
  <si>
    <t>17.12.2021р.№ 255-11/VIІІ</t>
  </si>
  <si>
    <t>13.10.2022р. № 350-18/VIIІ (зі змінами)</t>
  </si>
  <si>
    <t>13.10.2022р. № 347-18/VIIІ (зі змінами)</t>
  </si>
  <si>
    <t>14.12.2018р.№ 643-41/VIІ (зі змінами)</t>
  </si>
  <si>
    <t xml:space="preserve"> Програма зі створення та ведення містобудівного кадастру м.Тернівка на 2018-2025 роки </t>
  </si>
  <si>
    <t>Програма розвитку малого та середнього підприємництва міста Тернівкана 2024-2025 роки</t>
  </si>
  <si>
    <t>0217610</t>
  </si>
  <si>
    <t>7610</t>
  </si>
  <si>
    <t>0411</t>
  </si>
  <si>
    <t>Сприяння розвитку малого та середнього підприємництва</t>
  </si>
  <si>
    <t>0217330</t>
  </si>
  <si>
    <t xml:space="preserve">Будівництво інших об'єктів комунальної власності </t>
  </si>
  <si>
    <t>18.12.2023р.  № 594-28/VIІІ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</si>
  <si>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2024 рік</t>
  </si>
  <si>
    <t>Інші заходи, пов'язані з економічною діядьністю</t>
  </si>
  <si>
    <t>12.03.2024 року № 604-31/VIII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</si>
  <si>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2024 рік
</t>
  </si>
  <si>
    <t>Програма забезпечення безпеки та стійкості критичної інфраструктури Тернівської міської територіальної громади на 2024-2026 роки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</si>
  <si>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</si>
  <si>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від 10.06.2024 року №676-33/VIII</t>
  </si>
  <si>
    <t>від 10.06.2024 року №  680-33/VIII</t>
  </si>
  <si>
    <t>0817323</t>
  </si>
  <si>
    <t xml:space="preserve">
Будівництво установ та закладів соціальної сфери</t>
  </si>
  <si>
    <t xml:space="preserve">до додатку № 6 до рішення міської ради "Про бюджет Тернівської міської територіальної громади на 2024 рік" від 29.12.2023 року №  603-30/VIII  </t>
  </si>
  <si>
    <t>0818755</t>
  </si>
  <si>
    <t>Допомога внутрішньо переміщеному та/або евакуйованому населенню у зв'язку із введенням воєнного стану на території України за рахунок коштів резервного фонду місцевого бюджету</t>
  </si>
  <si>
    <t>4030</t>
  </si>
  <si>
    <t>0824</t>
  </si>
  <si>
    <t>Забезпечення діяльності бібліотек</t>
  </si>
  <si>
    <t>Програма забезпечення поліпшення технічного стану автомобілів екстреної медичної допомоги на території Тернівської міської ради на 2024 рік</t>
  </si>
  <si>
    <t>18.12.2023р. № 586-28/VIIІ зі змінами</t>
  </si>
  <si>
    <t>17/04/2024 року № 652-32/VIII  зі змінами</t>
  </si>
  <si>
    <t>Розподіл витрат  бюджету міста на реалізацію місцевих/регіональних програм у 2025 році</t>
  </si>
  <si>
    <t>1113133</t>
  </si>
  <si>
    <t>1014030</t>
  </si>
  <si>
    <t>Впровадження  засобів обліку витрат та врегулювання споживання води та теплової енергії</t>
  </si>
  <si>
    <t>Комплексна програма соціального захисту та підтримки військовослужбовців, ветеранів, членів їх сімей та членів сімей загиблих (померлих) Захисників та Захисниць України Тернівської територіальної громади на 2025-2027 роки</t>
  </si>
  <si>
    <t>від 29.10.2024 року № 790-37/VIII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</si>
  <si>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2025-2027 роки</t>
  </si>
  <si>
    <t>Програма розвитку цивільного захисту в м.Тернівка на 2024-2028 роки</t>
  </si>
  <si>
    <t xml:space="preserve">11.09.2024 року №766-36/VIII </t>
  </si>
  <si>
    <t xml:space="preserve">Програма соціального захисту дітей м.Тернівки на 2021-2025 роки </t>
  </si>
  <si>
    <t>Програма соціально-економічного  та культурного  розвитку Тернівської міської територіальної громади на 2025 рік</t>
  </si>
  <si>
    <t>1115031</t>
  </si>
  <si>
    <t xml:space="preserve">Програма забезпечення громадського порядку та громадської безпеки на території Тернівської міської територіальної громади на 2025-2027 роки </t>
  </si>
  <si>
    <t>Міська цільова Програма підтримки Збройних Сил України в 2025 рік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</si>
  <si>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на2025-2027 роки 
</t>
  </si>
  <si>
    <t>від 29.10.2024 року №791-37/VIII</t>
  </si>
  <si>
    <t>д.6</t>
  </si>
  <si>
    <t>Програма відшкодування різниці в тарифах на комунальні послуги комунальному підприємству «Тернівське житлово-комунальне підприємство» на 2025 рік</t>
  </si>
  <si>
    <t>Міська цільова соціальна Програма «Освіта Тернівки до 2027 року"</t>
  </si>
  <si>
    <t xml:space="preserve">Додаток № 6
до  рішення  Тернівської міської ради </t>
  </si>
  <si>
    <t>Секретар міської ради</t>
  </si>
  <si>
    <t>Жанна ШКУТ</t>
  </si>
  <si>
    <t>від 29.11.2024 p. № 819-38/VIII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</si>
</sst>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1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u/>
      <sz val="15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10">
    <xf numFmtId="0" fontId="0" fillId="0" borderId="0" xfId="0"/>
    <xf numFmtId="0" fontId="21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0" fontId="16" fillId="15" borderId="0" xfId="39" applyFont="1" applyFill="1" applyAlignment="1" applyProtection="1">
      <alignment vertical="center"/>
      <protection locked="0"/>
    </xf>
    <xf numFmtId="0" fontId="19" fillId="15" borderId="0" xfId="39" applyFont="1" applyFill="1" applyAlignment="1" applyProtection="1">
      <alignment vertical="center"/>
      <protection locked="0"/>
    </xf>
    <xf numFmtId="0" fontId="16" fillId="15" borderId="0" xfId="39" applyFont="1" applyFill="1" applyAlignment="1" applyProtection="1">
      <alignment horizontal="left"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21" fillId="15" borderId="5" xfId="39" applyFont="1" applyFill="1" applyBorder="1" applyAlignment="1">
      <alignment horizontal="center" vertical="center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0" fontId="11" fillId="15" borderId="0" xfId="0" applyFont="1" applyFill="1"/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17" fillId="15" borderId="0" xfId="0" applyFont="1" applyFill="1" applyAlignment="1">
      <alignment horizontal="left" vertical="center"/>
    </xf>
    <xf numFmtId="0" fontId="21" fillId="15" borderId="0" xfId="39" applyFont="1" applyFill="1" applyAlignment="1" applyProtection="1">
      <alignment horizontal="center"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17" fillId="15" borderId="0" xfId="0" applyFont="1" applyFill="1"/>
    <xf numFmtId="3" fontId="13" fillId="0" borderId="5" xfId="39" applyNumberFormat="1" applyFont="1" applyBorder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3" fontId="15" fillId="0" borderId="5" xfId="39" applyNumberFormat="1" applyFont="1" applyBorder="1" applyAlignment="1">
      <alignment horizontal="center" vertical="center" wrapText="1"/>
    </xf>
    <xf numFmtId="0" fontId="22" fillId="0" borderId="0" xfId="39" applyFont="1" applyAlignment="1" applyProtection="1">
      <alignment horizontal="center" vertical="center"/>
      <protection locked="0"/>
    </xf>
    <xf numFmtId="0" fontId="24" fillId="0" borderId="0" xfId="39" applyFont="1" applyAlignment="1" applyProtection="1">
      <alignment horizontal="center" vertical="center"/>
      <protection locked="0"/>
    </xf>
    <xf numFmtId="0" fontId="23" fillId="0" borderId="0" xfId="39" applyFont="1" applyAlignment="1" applyProtection="1">
      <alignment horizontal="center" vertical="center"/>
      <protection locked="0"/>
    </xf>
    <xf numFmtId="3" fontId="23" fillId="0" borderId="0" xfId="39" applyNumberFormat="1" applyFont="1" applyAlignment="1" applyProtection="1">
      <alignment horizontal="center" vertical="center"/>
      <protection locked="0"/>
    </xf>
    <xf numFmtId="0" fontId="16" fillId="16" borderId="0" xfId="39" applyFont="1" applyFill="1" applyAlignment="1" applyProtection="1">
      <alignment vertical="center"/>
      <protection locked="0"/>
    </xf>
    <xf numFmtId="1" fontId="17" fillId="0" borderId="0" xfId="0" applyNumberFormat="1" applyFont="1" applyAlignment="1">
      <alignment horizontal="left" vertical="center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0" fontId="27" fillId="15" borderId="0" xfId="0" applyFont="1" applyFill="1"/>
    <xf numFmtId="0" fontId="27" fillId="15" borderId="6" xfId="0" applyFont="1" applyFill="1" applyBorder="1"/>
    <xf numFmtId="0" fontId="27" fillId="15" borderId="5" xfId="0" applyFont="1" applyFill="1" applyBorder="1"/>
    <xf numFmtId="0" fontId="21" fillId="0" borderId="5" xfId="39" applyFont="1" applyBorder="1" applyAlignment="1">
      <alignment horizontal="center" vertical="center"/>
    </xf>
    <xf numFmtId="0" fontId="11" fillId="0" borderId="0" xfId="0" applyFont="1"/>
    <xf numFmtId="0" fontId="12" fillId="0" borderId="11" xfId="39" applyFont="1" applyBorder="1" applyAlignment="1">
      <alignment horizontal="center" vertical="center" wrapText="1"/>
    </xf>
    <xf numFmtId="0" fontId="16" fillId="0" borderId="0" xfId="39" applyFont="1" applyAlignment="1" applyProtection="1">
      <alignment vertical="center"/>
      <protection locked="0"/>
    </xf>
    <xf numFmtId="49" fontId="21" fillId="0" borderId="5" xfId="0" applyNumberFormat="1" applyFont="1" applyBorder="1" applyAlignment="1">
      <alignment horizontal="center" vertical="center"/>
    </xf>
    <xf numFmtId="0" fontId="19" fillId="0" borderId="0" xfId="39" applyFont="1" applyAlignment="1" applyProtection="1">
      <alignment vertical="center"/>
      <protection locked="0"/>
    </xf>
    <xf numFmtId="0" fontId="27" fillId="0" borderId="0" xfId="0" applyFont="1"/>
    <xf numFmtId="0" fontId="28" fillId="0" borderId="0" xfId="39" applyFont="1" applyAlignment="1" applyProtection="1">
      <alignment vertical="center"/>
      <protection locked="0"/>
    </xf>
    <xf numFmtId="0" fontId="28" fillId="0" borderId="10" xfId="39" applyFont="1" applyBorder="1" applyAlignment="1" applyProtection="1">
      <alignment vertical="center"/>
      <protection locked="0"/>
    </xf>
    <xf numFmtId="0" fontId="26" fillId="0" borderId="0" xfId="39" applyFont="1" applyAlignment="1" applyProtection="1">
      <alignment vertical="center"/>
      <protection locked="0"/>
    </xf>
    <xf numFmtId="0" fontId="16" fillId="0" borderId="0" xfId="39" applyFont="1" applyAlignment="1" applyProtection="1">
      <alignment horizontal="left" vertical="center"/>
      <protection locked="0"/>
    </xf>
    <xf numFmtId="0" fontId="14" fillId="0" borderId="0" xfId="39" applyFont="1" applyAlignment="1" applyProtection="1">
      <alignment vertical="center"/>
      <protection locked="0"/>
    </xf>
    <xf numFmtId="0" fontId="12" fillId="0" borderId="0" xfId="39" applyFont="1" applyAlignment="1" applyProtection="1">
      <alignment vertical="center"/>
      <protection locked="0"/>
    </xf>
    <xf numFmtId="0" fontId="16" fillId="0" borderId="0" xfId="39" applyFont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30" fillId="15" borderId="0" xfId="39" applyFont="1" applyFill="1" applyAlignment="1" applyProtection="1">
      <alignment vertical="center"/>
      <protection locked="0"/>
    </xf>
    <xf numFmtId="0" fontId="26" fillId="15" borderId="0" xfId="39" applyFont="1" applyFill="1" applyAlignment="1" applyProtection="1">
      <alignment vertical="center"/>
      <protection locked="0"/>
    </xf>
    <xf numFmtId="0" fontId="27" fillId="15" borderId="0" xfId="39" applyFont="1" applyFill="1" applyAlignment="1" applyProtection="1">
      <alignment vertical="center"/>
      <protection locked="0"/>
    </xf>
    <xf numFmtId="0" fontId="27" fillId="15" borderId="6" xfId="39" applyFont="1" applyFill="1" applyBorder="1" applyAlignment="1" applyProtection="1">
      <alignment vertical="center"/>
      <protection locked="0"/>
    </xf>
    <xf numFmtId="0" fontId="27" fillId="15" borderId="5" xfId="39" applyFont="1" applyFill="1" applyBorder="1" applyAlignment="1" applyProtection="1">
      <alignment vertical="center"/>
      <protection locked="0"/>
    </xf>
    <xf numFmtId="0" fontId="27" fillId="0" borderId="0" xfId="39" applyFont="1" applyAlignment="1" applyProtection="1">
      <alignment vertical="center"/>
      <protection locked="0"/>
    </xf>
    <xf numFmtId="0" fontId="26" fillId="16" borderId="0" xfId="39" applyFont="1" applyFill="1" applyAlignment="1" applyProtection="1">
      <alignment vertical="center"/>
      <protection locked="0"/>
    </xf>
    <xf numFmtId="0" fontId="27" fillId="16" borderId="0" xfId="39" applyFont="1" applyFill="1" applyAlignment="1" applyProtection="1">
      <alignment vertical="center"/>
      <protection locked="0"/>
    </xf>
    <xf numFmtId="0" fontId="27" fillId="16" borderId="6" xfId="39" applyFont="1" applyFill="1" applyBorder="1" applyAlignment="1" applyProtection="1">
      <alignment vertical="center"/>
      <protection locked="0"/>
    </xf>
    <xf numFmtId="0" fontId="27" fillId="16" borderId="5" xfId="39" applyFont="1" applyFill="1" applyBorder="1" applyAlignment="1" applyProtection="1">
      <alignment vertical="center"/>
      <protection locked="0"/>
    </xf>
    <xf numFmtId="0" fontId="27" fillId="16" borderId="0" xfId="0" applyFont="1" applyFill="1"/>
    <xf numFmtId="0" fontId="27" fillId="16" borderId="6" xfId="0" applyFont="1" applyFill="1" applyBorder="1"/>
    <xf numFmtId="0" fontId="27" fillId="16" borderId="5" xfId="0" applyFont="1" applyFill="1" applyBorder="1"/>
    <xf numFmtId="3" fontId="25" fillId="0" borderId="5" xfId="39" applyNumberFormat="1" applyFont="1" applyBorder="1" applyAlignment="1">
      <alignment horizontal="center" vertical="center"/>
    </xf>
    <xf numFmtId="0" fontId="31" fillId="0" borderId="0" xfId="39" applyFont="1" applyAlignment="1">
      <alignment horizontal="center" vertical="center"/>
    </xf>
    <xf numFmtId="0" fontId="32" fillId="0" borderId="0" xfId="39" applyFont="1" applyAlignment="1">
      <alignment vertical="center" wrapText="1"/>
    </xf>
    <xf numFmtId="0" fontId="32" fillId="0" borderId="0" xfId="39" applyFont="1" applyAlignment="1" applyProtection="1">
      <alignment vertical="center"/>
      <protection locked="0"/>
    </xf>
    <xf numFmtId="0" fontId="32" fillId="0" borderId="0" xfId="39" applyFont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  <xf numFmtId="0" fontId="33" fillId="0" borderId="0" xfId="39" applyFont="1" applyAlignment="1" applyProtection="1">
      <alignment vertical="center"/>
      <protection locked="0"/>
    </xf>
    <xf numFmtId="0" fontId="29" fillId="0" borderId="0" xfId="0" applyFont="1" applyAlignment="1">
      <alignment horizontal="left" vertical="top" wrapText="1"/>
    </xf>
    <xf numFmtId="49" fontId="31" fillId="0" borderId="10" xfId="40" applyNumberFormat="1" applyFont="1" applyBorder="1" applyAlignment="1">
      <alignment horizontal="center" vertical="center"/>
    </xf>
    <xf numFmtId="0" fontId="31" fillId="0" borderId="0" xfId="40" applyFont="1" applyAlignment="1">
      <alignment horizontal="center" vertical="center"/>
    </xf>
    <xf numFmtId="0" fontId="32" fillId="0" borderId="0" xfId="40" applyFont="1"/>
    <xf numFmtId="0" fontId="32" fillId="0" borderId="0" xfId="4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wrapText="1"/>
    </xf>
    <xf numFmtId="0" fontId="34" fillId="0" borderId="0" xfId="40" applyFont="1" applyAlignment="1">
      <alignment horizontal="center" vertical="center" wrapText="1"/>
    </xf>
    <xf numFmtId="0" fontId="35" fillId="0" borderId="0" xfId="40" applyFont="1" applyAlignment="1">
      <alignment horizontal="center" vertical="top" wrapText="1"/>
    </xf>
    <xf numFmtId="0" fontId="35" fillId="0" borderId="0" xfId="40" applyFont="1" applyAlignment="1">
      <alignment horizontal="center" vertical="center" wrapText="1"/>
    </xf>
    <xf numFmtId="0" fontId="25" fillId="0" borderId="0" xfId="4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5" xfId="40" applyFont="1" applyBorder="1" applyAlignment="1">
      <alignment horizontal="center" vertical="center" wrapText="1"/>
    </xf>
    <xf numFmtId="49" fontId="31" fillId="0" borderId="5" xfId="39" applyNumberFormat="1" applyFont="1" applyBorder="1" applyAlignment="1">
      <alignment horizontal="center" vertical="center" wrapText="1"/>
    </xf>
    <xf numFmtId="49" fontId="32" fillId="0" borderId="5" xfId="39" applyNumberFormat="1" applyFont="1" applyBorder="1" applyAlignment="1">
      <alignment horizontal="left" vertical="center" wrapText="1"/>
    </xf>
    <xf numFmtId="0" fontId="35" fillId="0" borderId="11" xfId="39" applyFont="1" applyBorder="1" applyAlignment="1">
      <alignment horizontal="center" vertical="center" wrapText="1"/>
    </xf>
    <xf numFmtId="3" fontId="25" fillId="0" borderId="5" xfId="39" applyNumberFormat="1" applyFont="1" applyBorder="1" applyAlignment="1">
      <alignment horizontal="center" vertical="center" wrapText="1"/>
    </xf>
    <xf numFmtId="4" fontId="36" fillId="0" borderId="0" xfId="39" applyNumberFormat="1" applyFont="1" applyAlignment="1" applyProtection="1">
      <alignment vertical="center"/>
      <protection locked="0"/>
    </xf>
    <xf numFmtId="0" fontId="36" fillId="0" borderId="0" xfId="39" applyFont="1" applyAlignment="1" applyProtection="1">
      <alignment vertical="center"/>
      <protection locked="0"/>
    </xf>
    <xf numFmtId="0" fontId="31" fillId="0" borderId="5" xfId="39" applyFont="1" applyBorder="1" applyAlignment="1">
      <alignment horizontal="center" vertical="center" wrapText="1"/>
    </xf>
    <xf numFmtId="0" fontId="32" fillId="0" borderId="5" xfId="39" applyFont="1" applyBorder="1" applyAlignment="1">
      <alignment horizontal="center" vertical="center" wrapText="1"/>
    </xf>
    <xf numFmtId="0" fontId="32" fillId="0" borderId="11" xfId="39" applyFont="1" applyBorder="1" applyAlignment="1">
      <alignment horizontal="center" vertical="center"/>
    </xf>
    <xf numFmtId="49" fontId="34" fillId="0" borderId="5" xfId="39" applyNumberFormat="1" applyFont="1" applyBorder="1" applyAlignment="1">
      <alignment horizontal="center" vertical="center" wrapText="1"/>
    </xf>
    <xf numFmtId="0" fontId="37" fillId="0" borderId="5" xfId="39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wrapText="1"/>
    </xf>
    <xf numFmtId="3" fontId="29" fillId="0" borderId="5" xfId="39" applyNumberFormat="1" applyFont="1" applyBorder="1" applyAlignment="1">
      <alignment horizontal="center" vertical="center" wrapText="1"/>
    </xf>
    <xf numFmtId="3" fontId="29" fillId="0" borderId="5" xfId="39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horizontal="left" vertical="center" wrapText="1"/>
    </xf>
    <xf numFmtId="4" fontId="38" fillId="0" borderId="0" xfId="39" applyNumberFormat="1" applyFont="1" applyAlignment="1" applyProtection="1">
      <alignment vertical="center"/>
      <protection locked="0"/>
    </xf>
    <xf numFmtId="0" fontId="39" fillId="0" borderId="0" xfId="39" applyFont="1" applyAlignment="1" applyProtection="1">
      <alignment vertical="center"/>
      <protection locked="0"/>
    </xf>
    <xf numFmtId="3" fontId="31" fillId="0" borderId="5" xfId="0" applyNumberFormat="1" applyFont="1" applyBorder="1" applyAlignment="1">
      <alignment horizontal="center" vertical="center"/>
    </xf>
    <xf numFmtId="0" fontId="38" fillId="0" borderId="0" xfId="39" applyFont="1" applyAlignment="1" applyProtection="1">
      <alignment vertical="center"/>
      <protection locked="0"/>
    </xf>
    <xf numFmtId="0" fontId="40" fillId="0" borderId="11" xfId="39" applyFont="1" applyBorder="1" applyAlignment="1">
      <alignment horizontal="center" vertical="center"/>
    </xf>
    <xf numFmtId="49" fontId="37" fillId="0" borderId="5" xfId="39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/>
    </xf>
    <xf numFmtId="2" fontId="32" fillId="0" borderId="5" xfId="0" applyNumberFormat="1" applyFont="1" applyBorder="1" applyAlignment="1">
      <alignment horizontal="left" wrapText="1"/>
    </xf>
    <xf numFmtId="0" fontId="41" fillId="0" borderId="5" xfId="39" applyFont="1" applyBorder="1" applyAlignment="1">
      <alignment horizontal="center" vertical="center" wrapText="1"/>
    </xf>
    <xf numFmtId="0" fontId="32" fillId="0" borderId="11" xfId="39" applyFont="1" applyBorder="1" applyAlignment="1">
      <alignment horizontal="center" vertical="center" wrapText="1"/>
    </xf>
    <xf numFmtId="0" fontId="32" fillId="0" borderId="5" xfId="0" applyFont="1" applyBorder="1" applyAlignment="1">
      <alignment wrapText="1"/>
    </xf>
    <xf numFmtId="4" fontId="32" fillId="0" borderId="0" xfId="39" applyNumberFormat="1" applyFont="1" applyAlignment="1" applyProtection="1">
      <alignment vertical="center"/>
      <protection locked="0"/>
    </xf>
    <xf numFmtId="49" fontId="34" fillId="0" borderId="5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left" wrapText="1"/>
    </xf>
    <xf numFmtId="49" fontId="42" fillId="0" borderId="5" xfId="0" applyNumberFormat="1" applyFont="1" applyBorder="1" applyAlignment="1">
      <alignment horizontal="left" vertical="center" wrapText="1"/>
    </xf>
    <xf numFmtId="4" fontId="25" fillId="0" borderId="5" xfId="39" applyNumberFormat="1" applyFont="1" applyBorder="1" applyAlignment="1">
      <alignment horizontal="center" vertical="center"/>
    </xf>
    <xf numFmtId="4" fontId="29" fillId="0" borderId="5" xfId="39" applyNumberFormat="1" applyFont="1" applyBorder="1" applyAlignment="1">
      <alignment horizontal="center" vertical="center"/>
    </xf>
    <xf numFmtId="0" fontId="32" fillId="0" borderId="5" xfId="39" applyFont="1" applyBorder="1" applyAlignment="1">
      <alignment horizontal="left" vertical="center" wrapText="1"/>
    </xf>
    <xf numFmtId="49" fontId="43" fillId="0" borderId="5" xfId="0" applyNumberFormat="1" applyFont="1" applyBorder="1" applyAlignment="1">
      <alignment horizontal="center" vertical="center"/>
    </xf>
    <xf numFmtId="2" fontId="32" fillId="0" borderId="11" xfId="39" applyNumberFormat="1" applyFont="1" applyBorder="1" applyAlignment="1">
      <alignment horizontal="center" vertical="center" wrapText="1"/>
    </xf>
    <xf numFmtId="2" fontId="35" fillId="0" borderId="11" xfId="39" applyNumberFormat="1" applyFont="1" applyBorder="1" applyAlignment="1">
      <alignment horizontal="center"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2" fontId="32" fillId="0" borderId="8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left" wrapText="1"/>
    </xf>
    <xf numFmtId="4" fontId="44" fillId="0" borderId="0" xfId="39" applyNumberFormat="1" applyFont="1" applyAlignment="1" applyProtection="1">
      <alignment vertical="center"/>
      <protection locked="0"/>
    </xf>
    <xf numFmtId="14" fontId="35" fillId="0" borderId="11" xfId="39" applyNumberFormat="1" applyFont="1" applyBorder="1" applyAlignment="1">
      <alignment horizontal="center" vertical="center" wrapText="1"/>
    </xf>
    <xf numFmtId="0" fontId="36" fillId="0" borderId="11" xfId="39" applyFont="1" applyBorder="1" applyAlignment="1" applyProtection="1">
      <alignment vertical="center"/>
      <protection locked="0"/>
    </xf>
    <xf numFmtId="164" fontId="35" fillId="0" borderId="12" xfId="34" applyNumberFormat="1" applyFont="1" applyBorder="1" applyAlignment="1">
      <alignment horizontal="center" vertical="top" wrapText="1"/>
    </xf>
    <xf numFmtId="164" fontId="35" fillId="0" borderId="11" xfId="34" applyNumberFormat="1" applyFont="1" applyBorder="1" applyAlignment="1">
      <alignment horizontal="center" vertical="top" wrapText="1"/>
    </xf>
    <xf numFmtId="0" fontId="32" fillId="0" borderId="5" xfId="0" applyFont="1" applyBorder="1" applyAlignment="1">
      <alignment vertical="center" wrapText="1"/>
    </xf>
    <xf numFmtId="0" fontId="31" fillId="0" borderId="5" xfId="0" applyFont="1" applyBorder="1" applyAlignment="1">
      <alignment horizontal="center" vertical="center"/>
    </xf>
    <xf numFmtId="49" fontId="45" fillId="0" borderId="5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left" vertical="center" wrapText="1"/>
    </xf>
    <xf numFmtId="0" fontId="32" fillId="0" borderId="11" xfId="39" applyFont="1" applyBorder="1" applyAlignment="1">
      <alignment horizontal="left" vertical="center" wrapText="1"/>
    </xf>
    <xf numFmtId="4" fontId="36" fillId="0" borderId="0" xfId="39" applyNumberFormat="1" applyFont="1" applyAlignment="1" applyProtection="1">
      <alignment horizontal="left" vertical="center"/>
      <protection locked="0"/>
    </xf>
    <xf numFmtId="0" fontId="36" fillId="0" borderId="0" xfId="39" applyFont="1" applyAlignment="1" applyProtection="1">
      <alignment horizontal="left" vertical="center"/>
      <protection locked="0"/>
    </xf>
    <xf numFmtId="49" fontId="32" fillId="0" borderId="5" xfId="0" applyNumberFormat="1" applyFont="1" applyBorder="1" applyAlignment="1">
      <alignment vertical="center" wrapText="1"/>
    </xf>
    <xf numFmtId="49" fontId="40" fillId="0" borderId="5" xfId="0" applyNumberFormat="1" applyFont="1" applyBorder="1" applyAlignment="1">
      <alignment horizontal="left" vertical="center" wrapText="1"/>
    </xf>
    <xf numFmtId="3" fontId="46" fillId="0" borderId="5" xfId="39" applyNumberFormat="1" applyFont="1" applyBorder="1" applyAlignment="1">
      <alignment horizontal="center" vertical="center" wrapText="1"/>
    </xf>
    <xf numFmtId="3" fontId="47" fillId="0" borderId="5" xfId="39" applyNumberFormat="1" applyFont="1" applyBorder="1" applyAlignment="1">
      <alignment horizontal="center" vertical="center"/>
    </xf>
    <xf numFmtId="3" fontId="46" fillId="0" borderId="5" xfId="39" applyNumberFormat="1" applyFont="1" applyBorder="1" applyAlignment="1">
      <alignment horizontal="center" vertical="center"/>
    </xf>
    <xf numFmtId="0" fontId="41" fillId="0" borderId="5" xfId="39" applyFont="1" applyBorder="1" applyAlignment="1">
      <alignment horizontal="left" vertical="center" wrapText="1"/>
    </xf>
    <xf numFmtId="4" fontId="48" fillId="0" borderId="0" xfId="39" applyNumberFormat="1" applyFont="1" applyAlignment="1" applyProtection="1">
      <alignment vertical="center"/>
      <protection locked="0"/>
    </xf>
    <xf numFmtId="0" fontId="48" fillId="0" borderId="0" xfId="39" applyFont="1" applyAlignment="1" applyProtection="1">
      <alignment vertical="center"/>
      <protection locked="0"/>
    </xf>
    <xf numFmtId="0" fontId="32" fillId="0" borderId="5" xfId="39" applyFont="1" applyBorder="1" applyAlignment="1" applyProtection="1">
      <alignment vertical="center"/>
      <protection locked="0"/>
    </xf>
    <xf numFmtId="0" fontId="36" fillId="0" borderId="5" xfId="39" applyFont="1" applyBorder="1" applyAlignment="1" applyProtection="1">
      <alignment vertical="center"/>
      <protection locked="0"/>
    </xf>
    <xf numFmtId="49" fontId="35" fillId="0" borderId="5" xfId="39" applyNumberFormat="1" applyFont="1" applyBorder="1" applyAlignment="1">
      <alignment horizontal="left" vertical="center" wrapText="1"/>
    </xf>
    <xf numFmtId="164" fontId="35" fillId="0" borderId="11" xfId="34" applyNumberFormat="1" applyFont="1" applyBorder="1" applyAlignment="1">
      <alignment horizontal="center" vertical="center" wrapText="1"/>
    </xf>
    <xf numFmtId="4" fontId="49" fillId="0" borderId="0" xfId="39" applyNumberFormat="1" applyFont="1" applyAlignment="1" applyProtection="1">
      <alignment vertical="center"/>
      <protection locked="0"/>
    </xf>
    <xf numFmtId="0" fontId="49" fillId="0" borderId="0" xfId="39" applyFont="1" applyAlignment="1" applyProtection="1">
      <alignment vertical="center"/>
      <protection locked="0"/>
    </xf>
    <xf numFmtId="0" fontId="35" fillId="0" borderId="11" xfId="39" applyFont="1" applyBorder="1" applyAlignment="1">
      <alignment horizontal="center" vertical="center"/>
    </xf>
    <xf numFmtId="0" fontId="35" fillId="0" borderId="5" xfId="0" applyFont="1" applyBorder="1" applyAlignment="1">
      <alignment vertical="center" wrapText="1"/>
    </xf>
    <xf numFmtId="0" fontId="35" fillId="0" borderId="5" xfId="0" applyFont="1" applyBorder="1" applyAlignment="1">
      <alignment wrapText="1"/>
    </xf>
    <xf numFmtId="0" fontId="35" fillId="0" borderId="13" xfId="39" applyFont="1" applyBorder="1" applyAlignment="1">
      <alignment horizontal="center" vertical="center" wrapText="1"/>
    </xf>
    <xf numFmtId="0" fontId="32" fillId="0" borderId="13" xfId="39" applyFont="1" applyBorder="1" applyAlignment="1">
      <alignment horizontal="center" vertical="center"/>
    </xf>
    <xf numFmtId="3" fontId="35" fillId="0" borderId="5" xfId="39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49" fontId="31" fillId="0" borderId="9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wrapText="1"/>
    </xf>
    <xf numFmtId="0" fontId="34" fillId="0" borderId="5" xfId="0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wrapText="1"/>
    </xf>
    <xf numFmtId="0" fontId="40" fillId="0" borderId="5" xfId="0" applyFont="1" applyBorder="1" applyAlignment="1">
      <alignment wrapText="1"/>
    </xf>
    <xf numFmtId="49" fontId="31" fillId="0" borderId="5" xfId="0" applyNumberFormat="1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justify" vertical="center" wrapText="1"/>
    </xf>
    <xf numFmtId="49" fontId="37" fillId="0" borderId="9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49" fontId="37" fillId="0" borderId="9" xfId="0" applyNumberFormat="1" applyFont="1" applyBorder="1" applyAlignment="1">
      <alignment wrapText="1"/>
    </xf>
    <xf numFmtId="0" fontId="35" fillId="0" borderId="5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164" fontId="35" fillId="0" borderId="5" xfId="34" applyNumberFormat="1" applyFont="1" applyBorder="1" applyAlignment="1">
      <alignment horizontal="center" vertical="center" wrapText="1"/>
    </xf>
    <xf numFmtId="2" fontId="42" fillId="0" borderId="5" xfId="0" applyNumberFormat="1" applyFont="1" applyBorder="1" applyAlignment="1">
      <alignment horizontal="left" wrapText="1"/>
    </xf>
    <xf numFmtId="49" fontId="42" fillId="0" borderId="5" xfId="0" applyNumberFormat="1" applyFont="1" applyBorder="1" applyAlignment="1">
      <alignment wrapText="1"/>
    </xf>
    <xf numFmtId="0" fontId="42" fillId="0" borderId="5" xfId="0" applyFont="1" applyBorder="1" applyAlignment="1">
      <alignment horizontal="left" vertical="center" wrapText="1"/>
    </xf>
    <xf numFmtId="2" fontId="32" fillId="0" borderId="5" xfId="0" applyNumberFormat="1" applyFont="1" applyBorder="1" applyAlignment="1">
      <alignment horizontal="left" vertical="center" wrapText="1"/>
    </xf>
    <xf numFmtId="49" fontId="35" fillId="0" borderId="5" xfId="0" applyNumberFormat="1" applyFont="1" applyBorder="1" applyAlignment="1">
      <alignment wrapText="1"/>
    </xf>
    <xf numFmtId="4" fontId="35" fillId="0" borderId="0" xfId="39" applyNumberFormat="1" applyFont="1" applyAlignment="1" applyProtection="1">
      <alignment vertical="center"/>
      <protection locked="0"/>
    </xf>
    <xf numFmtId="0" fontId="35" fillId="0" borderId="0" xfId="39" applyFont="1" applyAlignment="1" applyProtection="1">
      <alignment vertical="center"/>
      <protection locked="0"/>
    </xf>
    <xf numFmtId="4" fontId="36" fillId="0" borderId="0" xfId="39" applyNumberFormat="1" applyFont="1" applyAlignment="1" applyProtection="1">
      <alignment horizontal="center" vertical="center"/>
      <protection locked="0"/>
    </xf>
    <xf numFmtId="0" fontId="36" fillId="0" borderId="0" xfId="39" applyFont="1" applyAlignment="1" applyProtection="1">
      <alignment horizontal="center" vertical="center"/>
      <protection locked="0"/>
    </xf>
    <xf numFmtId="2" fontId="42" fillId="0" borderId="5" xfId="0" applyNumberFormat="1" applyFont="1" applyBorder="1" applyAlignment="1">
      <alignment horizontal="left" vertical="center" wrapText="1"/>
    </xf>
    <xf numFmtId="0" fontId="31" fillId="0" borderId="5" xfId="39" applyFont="1" applyBorder="1" applyAlignment="1">
      <alignment horizontal="center" vertical="center"/>
    </xf>
    <xf numFmtId="0" fontId="32" fillId="0" borderId="11" xfId="39" applyFont="1" applyBorder="1" applyAlignment="1" applyProtection="1">
      <alignment horizontal="center" vertical="center"/>
      <protection locked="0"/>
    </xf>
    <xf numFmtId="49" fontId="31" fillId="0" borderId="5" xfId="39" applyNumberFormat="1" applyFont="1" applyBorder="1" applyAlignment="1">
      <alignment horizontal="center" vertical="center"/>
    </xf>
    <xf numFmtId="3" fontId="29" fillId="0" borderId="5" xfId="39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3" fontId="25" fillId="0" borderId="5" xfId="39" applyNumberFormat="1" applyFont="1" applyBorder="1" applyAlignment="1" applyProtection="1">
      <alignment horizontal="center" vertical="center"/>
      <protection locked="0"/>
    </xf>
    <xf numFmtId="4" fontId="25" fillId="0" borderId="5" xfId="39" applyNumberFormat="1" applyFont="1" applyBorder="1" applyAlignment="1" applyProtection="1">
      <alignment horizontal="center" vertical="center"/>
      <protection locked="0"/>
    </xf>
    <xf numFmtId="4" fontId="29" fillId="0" borderId="5" xfId="39" applyNumberFormat="1" applyFont="1" applyBorder="1" applyAlignment="1" applyProtection="1">
      <alignment horizontal="center" vertical="center"/>
      <protection locked="0"/>
    </xf>
    <xf numFmtId="0" fontId="35" fillId="0" borderId="11" xfId="39" applyFont="1" applyBorder="1" applyAlignment="1">
      <alignment horizontal="center" vertical="top" wrapText="1"/>
    </xf>
    <xf numFmtId="49" fontId="32" fillId="0" borderId="5" xfId="0" applyNumberFormat="1" applyFont="1" applyBorder="1" applyAlignment="1">
      <alignment horizontal="center" vertical="center" wrapText="1"/>
    </xf>
    <xf numFmtId="0" fontId="32" fillId="0" borderId="5" xfId="39" applyFont="1" applyBorder="1" applyAlignment="1">
      <alignment vertical="center" wrapText="1"/>
    </xf>
    <xf numFmtId="0" fontId="32" fillId="0" borderId="11" xfId="39" applyFont="1" applyBorder="1" applyAlignment="1" applyProtection="1">
      <alignment vertical="center"/>
      <protection locked="0"/>
    </xf>
    <xf numFmtId="0" fontId="25" fillId="0" borderId="0" xfId="40" applyFont="1" applyAlignment="1">
      <alignment horizontal="center" wrapText="1"/>
    </xf>
    <xf numFmtId="0" fontId="29" fillId="0" borderId="0" xfId="39" applyFont="1" applyAlignment="1" applyProtection="1">
      <alignment horizontal="left" vertical="center" wrapText="1"/>
      <protection locked="0"/>
    </xf>
    <xf numFmtId="0" fontId="29" fillId="0" borderId="5" xfId="4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1" fillId="0" borderId="8" xfId="4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9" fillId="0" borderId="8" xfId="4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wrapText="1"/>
    </xf>
    <xf numFmtId="0" fontId="29" fillId="0" borderId="12" xfId="4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wrapText="1"/>
    </xf>
    <xf numFmtId="0" fontId="29" fillId="0" borderId="11" xfId="4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wrapText="1"/>
    </xf>
    <xf numFmtId="0" fontId="33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F324"/>
  <sheetViews>
    <sheetView showZeros="0" tabSelected="1" view="pageBreakPreview" zoomScale="40" zoomScaleNormal="40" zoomScaleSheetLayoutView="40" workbookViewId="0">
      <selection activeCell="AA9" sqref="AA9"/>
    </sheetView>
  </sheetViews>
  <sheetFormatPr defaultColWidth="9.6640625" defaultRowHeight="23.25" x14ac:dyDescent="0.2"/>
  <cols>
    <col min="1" max="1" width="22.33203125" style="1" customWidth="1"/>
    <col min="2" max="2" width="18.33203125" style="1" customWidth="1"/>
    <col min="3" max="3" width="18.6640625" style="1" customWidth="1"/>
    <col min="4" max="4" width="62.6640625" style="2" customWidth="1"/>
    <col min="5" max="5" width="54" style="3" customWidth="1"/>
    <col min="6" max="6" width="31" style="3" customWidth="1"/>
    <col min="7" max="7" width="31" style="22" customWidth="1"/>
    <col min="8" max="8" width="30.6640625" style="24" customWidth="1"/>
    <col min="9" max="10" width="28.33203125" style="24" customWidth="1"/>
    <col min="11" max="12" width="20.1640625" style="4" hidden="1" customWidth="1"/>
    <col min="13" max="21" width="20.1640625" style="4" customWidth="1"/>
    <col min="22" max="49" width="9.6640625" style="4" customWidth="1"/>
    <col min="50" max="67" width="67.6640625" style="4" customWidth="1"/>
    <col min="68" max="16384" width="9.6640625" style="4"/>
  </cols>
  <sheetData>
    <row r="1" spans="1:12" ht="104.65" customHeight="1" x14ac:dyDescent="0.2">
      <c r="A1" s="61"/>
      <c r="B1" s="61"/>
      <c r="C1" s="61"/>
      <c r="D1" s="62"/>
      <c r="E1" s="63"/>
      <c r="F1" s="63"/>
      <c r="G1" s="64"/>
      <c r="H1" s="195" t="s">
        <v>362</v>
      </c>
      <c r="I1" s="195"/>
      <c r="J1" s="65"/>
      <c r="K1" s="66"/>
      <c r="L1" s="66"/>
    </row>
    <row r="2" spans="1:12" ht="30.6" customHeight="1" x14ac:dyDescent="0.35">
      <c r="A2" s="61"/>
      <c r="B2" s="61"/>
      <c r="C2" s="61"/>
      <c r="D2" s="62"/>
      <c r="E2" s="63"/>
      <c r="F2" s="63"/>
      <c r="G2" s="64"/>
      <c r="H2" s="208" t="s">
        <v>365</v>
      </c>
      <c r="I2" s="208"/>
      <c r="J2" s="65"/>
      <c r="K2" s="66"/>
      <c r="L2" s="66"/>
    </row>
    <row r="3" spans="1:12" ht="150.4" hidden="1" customHeight="1" x14ac:dyDescent="0.2">
      <c r="A3" s="61"/>
      <c r="B3" s="61"/>
      <c r="C3" s="61"/>
      <c r="D3" s="62"/>
      <c r="E3" s="63"/>
      <c r="F3" s="63"/>
      <c r="G3" s="64"/>
      <c r="H3" s="209" t="s">
        <v>334</v>
      </c>
      <c r="I3" s="209"/>
      <c r="J3" s="67"/>
      <c r="K3" s="66"/>
      <c r="L3" s="66"/>
    </row>
    <row r="4" spans="1:12" ht="23.1" customHeight="1" x14ac:dyDescent="0.3">
      <c r="A4" s="68" t="s">
        <v>285</v>
      </c>
      <c r="B4" s="69"/>
      <c r="C4" s="69"/>
      <c r="D4" s="70"/>
      <c r="E4" s="70"/>
      <c r="F4" s="70"/>
      <c r="G4" s="71"/>
      <c r="H4" s="66"/>
      <c r="I4" s="66"/>
      <c r="J4" s="72"/>
      <c r="K4" s="66"/>
      <c r="L4" s="66"/>
    </row>
    <row r="5" spans="1:12" ht="24.6" customHeight="1" x14ac:dyDescent="0.35">
      <c r="A5" s="69" t="s">
        <v>199</v>
      </c>
      <c r="B5" s="69"/>
      <c r="C5" s="69"/>
      <c r="D5" s="70"/>
      <c r="E5" s="70"/>
      <c r="F5" s="70"/>
      <c r="G5" s="71"/>
      <c r="H5" s="73"/>
      <c r="I5" s="73"/>
      <c r="J5" s="72"/>
      <c r="K5" s="66"/>
      <c r="L5" s="66"/>
    </row>
    <row r="6" spans="1:12" ht="22.5" x14ac:dyDescent="0.3">
      <c r="A6" s="194" t="s">
        <v>343</v>
      </c>
      <c r="B6" s="194"/>
      <c r="C6" s="194"/>
      <c r="D6" s="194"/>
      <c r="E6" s="194"/>
      <c r="F6" s="194"/>
      <c r="G6" s="194"/>
      <c r="H6" s="194"/>
      <c r="I6" s="194"/>
      <c r="J6" s="194"/>
      <c r="K6" s="66"/>
      <c r="L6" s="66"/>
    </row>
    <row r="7" spans="1:12" x14ac:dyDescent="0.2">
      <c r="A7" s="74"/>
      <c r="B7" s="74"/>
      <c r="C7" s="74"/>
      <c r="D7" s="75"/>
      <c r="E7" s="75"/>
      <c r="F7" s="75"/>
      <c r="G7" s="76"/>
      <c r="H7" s="77"/>
      <c r="I7" s="77"/>
      <c r="J7" s="78" t="s">
        <v>0</v>
      </c>
      <c r="K7" s="66"/>
      <c r="L7" s="66"/>
    </row>
    <row r="8" spans="1:12" ht="80.099999999999994" customHeight="1" x14ac:dyDescent="0.2">
      <c r="A8" s="198" t="s">
        <v>146</v>
      </c>
      <c r="B8" s="198" t="s">
        <v>277</v>
      </c>
      <c r="C8" s="200" t="s">
        <v>147</v>
      </c>
      <c r="D8" s="201" t="s">
        <v>148</v>
      </c>
      <c r="E8" s="203" t="s">
        <v>149</v>
      </c>
      <c r="F8" s="205" t="s">
        <v>150</v>
      </c>
      <c r="G8" s="196" t="s">
        <v>151</v>
      </c>
      <c r="H8" s="196" t="s">
        <v>1</v>
      </c>
      <c r="I8" s="196" t="s">
        <v>2</v>
      </c>
      <c r="J8" s="197"/>
      <c r="K8" s="66"/>
      <c r="L8" s="66"/>
    </row>
    <row r="9" spans="1:12" ht="136.9" customHeight="1" x14ac:dyDescent="0.2">
      <c r="A9" s="199"/>
      <c r="B9" s="199"/>
      <c r="C9" s="199"/>
      <c r="D9" s="202"/>
      <c r="E9" s="204"/>
      <c r="F9" s="206"/>
      <c r="G9" s="207"/>
      <c r="H9" s="207"/>
      <c r="I9" s="79" t="s">
        <v>152</v>
      </c>
      <c r="J9" s="79" t="s">
        <v>153</v>
      </c>
      <c r="K9" s="66"/>
      <c r="L9" s="66"/>
    </row>
    <row r="10" spans="1:12" s="35" customFormat="1" ht="64.900000000000006" customHeight="1" x14ac:dyDescent="0.2">
      <c r="A10" s="80"/>
      <c r="B10" s="80"/>
      <c r="C10" s="80"/>
      <c r="D10" s="81"/>
      <c r="E10" s="82" t="s">
        <v>201</v>
      </c>
      <c r="F10" s="82" t="s">
        <v>276</v>
      </c>
      <c r="G10" s="83">
        <f t="shared" ref="G10:G75" si="0">H10+I10</f>
        <v>1340929</v>
      </c>
      <c r="H10" s="60">
        <f>H12+H24+H21</f>
        <v>1340929</v>
      </c>
      <c r="I10" s="60">
        <f>I12+I24</f>
        <v>0</v>
      </c>
      <c r="J10" s="60">
        <f>J12+J24</f>
        <v>0</v>
      </c>
      <c r="K10" s="84"/>
      <c r="L10" s="85"/>
    </row>
    <row r="11" spans="1:12" s="5" customFormat="1" ht="20.25" customHeight="1" x14ac:dyDescent="0.2">
      <c r="A11" s="86"/>
      <c r="B11" s="86"/>
      <c r="C11" s="86"/>
      <c r="D11" s="87"/>
      <c r="E11" s="88" t="s">
        <v>3</v>
      </c>
      <c r="F11" s="88"/>
      <c r="G11" s="83">
        <f t="shared" si="0"/>
        <v>0</v>
      </c>
      <c r="H11" s="60"/>
      <c r="I11" s="60"/>
      <c r="J11" s="60"/>
      <c r="K11" s="84"/>
      <c r="L11" s="85"/>
    </row>
    <row r="12" spans="1:12" s="35" customFormat="1" ht="51.6" customHeight="1" x14ac:dyDescent="0.2">
      <c r="A12" s="89" t="s">
        <v>48</v>
      </c>
      <c r="B12" s="89"/>
      <c r="C12" s="89"/>
      <c r="D12" s="90" t="s">
        <v>18</v>
      </c>
      <c r="E12" s="88"/>
      <c r="F12" s="88"/>
      <c r="G12" s="83">
        <f t="shared" si="0"/>
        <v>1340929</v>
      </c>
      <c r="H12" s="60">
        <f>H13</f>
        <v>1340929</v>
      </c>
      <c r="I12" s="60">
        <f t="shared" ref="I12:J12" si="1">I13</f>
        <v>0</v>
      </c>
      <c r="J12" s="60">
        <f t="shared" si="1"/>
        <v>0</v>
      </c>
      <c r="K12" s="84"/>
      <c r="L12" s="85"/>
    </row>
    <row r="13" spans="1:12" s="5" customFormat="1" ht="45.75" customHeight="1" x14ac:dyDescent="0.2">
      <c r="A13" s="89" t="s">
        <v>47</v>
      </c>
      <c r="B13" s="89"/>
      <c r="C13" s="89"/>
      <c r="D13" s="90" t="s">
        <v>18</v>
      </c>
      <c r="E13" s="88"/>
      <c r="F13" s="88"/>
      <c r="G13" s="83">
        <f>H13+I13</f>
        <v>1340929</v>
      </c>
      <c r="H13" s="60">
        <f>H14+H15+H16+H17+H18+H19</f>
        <v>1340929</v>
      </c>
      <c r="I13" s="60">
        <f t="shared" ref="I13:J13" si="2">I14+I15+I16+I17+I18+I19</f>
        <v>0</v>
      </c>
      <c r="J13" s="60">
        <f t="shared" si="2"/>
        <v>0</v>
      </c>
      <c r="K13" s="84"/>
      <c r="L13" s="85"/>
    </row>
    <row r="14" spans="1:12" ht="56.25" x14ac:dyDescent="0.3">
      <c r="A14" s="91" t="s">
        <v>143</v>
      </c>
      <c r="B14" s="91" t="s">
        <v>144</v>
      </c>
      <c r="C14" s="91" t="s">
        <v>126</v>
      </c>
      <c r="D14" s="92" t="s">
        <v>145</v>
      </c>
      <c r="E14" s="88"/>
      <c r="F14" s="88"/>
      <c r="G14" s="93">
        <f t="shared" si="0"/>
        <v>438506</v>
      </c>
      <c r="H14" s="94">
        <v>438506</v>
      </c>
      <c r="I14" s="60"/>
      <c r="J14" s="60"/>
      <c r="K14" s="66"/>
      <c r="L14" s="66"/>
    </row>
    <row r="15" spans="1:12" s="6" customFormat="1" ht="56.25" x14ac:dyDescent="0.2">
      <c r="A15" s="91" t="s">
        <v>53</v>
      </c>
      <c r="B15" s="91" t="s">
        <v>54</v>
      </c>
      <c r="C15" s="91" t="s">
        <v>9</v>
      </c>
      <c r="D15" s="95" t="s">
        <v>55</v>
      </c>
      <c r="E15" s="82"/>
      <c r="F15" s="82"/>
      <c r="G15" s="93">
        <f t="shared" si="0"/>
        <v>37500</v>
      </c>
      <c r="H15" s="94">
        <v>37500</v>
      </c>
      <c r="I15" s="60"/>
      <c r="J15" s="60"/>
      <c r="K15" s="96"/>
      <c r="L15" s="97" t="s">
        <v>359</v>
      </c>
    </row>
    <row r="16" spans="1:12" s="5" customFormat="1" ht="68.25" customHeight="1" x14ac:dyDescent="0.2">
      <c r="A16" s="91" t="s">
        <v>60</v>
      </c>
      <c r="B16" s="91" t="s">
        <v>56</v>
      </c>
      <c r="C16" s="91" t="s">
        <v>9</v>
      </c>
      <c r="D16" s="95" t="s">
        <v>57</v>
      </c>
      <c r="E16" s="88"/>
      <c r="F16" s="88"/>
      <c r="G16" s="93">
        <f t="shared" si="0"/>
        <v>1550</v>
      </c>
      <c r="H16" s="94">
        <v>1550</v>
      </c>
      <c r="I16" s="60"/>
      <c r="J16" s="60"/>
      <c r="K16" s="91">
        <v>3191</v>
      </c>
      <c r="L16" s="98">
        <f>H18+H34</f>
        <v>3177542</v>
      </c>
    </row>
    <row r="17" spans="1:12" s="6" customFormat="1" ht="30.6" customHeight="1" x14ac:dyDescent="0.2">
      <c r="A17" s="91" t="s">
        <v>104</v>
      </c>
      <c r="B17" s="91" t="s">
        <v>58</v>
      </c>
      <c r="C17" s="91" t="s">
        <v>9</v>
      </c>
      <c r="D17" s="95" t="s">
        <v>59</v>
      </c>
      <c r="E17" s="88"/>
      <c r="F17" s="88"/>
      <c r="G17" s="93">
        <f t="shared" si="0"/>
        <v>5600</v>
      </c>
      <c r="H17" s="94">
        <v>5600</v>
      </c>
      <c r="I17" s="94"/>
      <c r="J17" s="94"/>
      <c r="K17" s="91">
        <v>3242</v>
      </c>
      <c r="L17" s="98">
        <f>H19+H36</f>
        <v>7590780</v>
      </c>
    </row>
    <row r="18" spans="1:12" s="6" customFormat="1" ht="42.4" customHeight="1" x14ac:dyDescent="0.2">
      <c r="A18" s="91" t="s">
        <v>105</v>
      </c>
      <c r="B18" s="91" t="s">
        <v>106</v>
      </c>
      <c r="C18" s="91" t="s">
        <v>11</v>
      </c>
      <c r="D18" s="95" t="s">
        <v>46</v>
      </c>
      <c r="E18" s="88"/>
      <c r="F18" s="88"/>
      <c r="G18" s="93">
        <f>H18+I18</f>
        <v>221622</v>
      </c>
      <c r="H18" s="94">
        <v>221622</v>
      </c>
      <c r="I18" s="60"/>
      <c r="J18" s="60"/>
      <c r="K18" s="96"/>
      <c r="L18" s="99"/>
    </row>
    <row r="19" spans="1:12" s="37" customFormat="1" ht="47.85" customHeight="1" x14ac:dyDescent="0.2">
      <c r="A19" s="91" t="s">
        <v>102</v>
      </c>
      <c r="B19" s="91" t="s">
        <v>103</v>
      </c>
      <c r="C19" s="91" t="s">
        <v>13</v>
      </c>
      <c r="D19" s="95" t="s">
        <v>142</v>
      </c>
      <c r="E19" s="100"/>
      <c r="F19" s="88"/>
      <c r="G19" s="93">
        <f>H19+I19</f>
        <v>636151</v>
      </c>
      <c r="H19" s="94">
        <v>636151</v>
      </c>
      <c r="I19" s="60"/>
      <c r="J19" s="60"/>
      <c r="K19" s="96"/>
      <c r="L19" s="99"/>
    </row>
    <row r="20" spans="1:12" s="47" customFormat="1" ht="93.75" hidden="1" x14ac:dyDescent="0.2">
      <c r="A20" s="91" t="s">
        <v>335</v>
      </c>
      <c r="B20" s="91" t="s">
        <v>259</v>
      </c>
      <c r="C20" s="91" t="s">
        <v>126</v>
      </c>
      <c r="D20" s="95" t="s">
        <v>336</v>
      </c>
      <c r="E20" s="88"/>
      <c r="F20" s="88"/>
      <c r="G20" s="93">
        <f t="shared" si="0"/>
        <v>0</v>
      </c>
      <c r="H20" s="94"/>
      <c r="I20" s="94"/>
      <c r="J20" s="94"/>
      <c r="K20" s="96"/>
      <c r="L20" s="99"/>
    </row>
    <row r="21" spans="1:12" s="47" customFormat="1" ht="22.5" hidden="1" x14ac:dyDescent="0.2">
      <c r="A21" s="89" t="s">
        <v>52</v>
      </c>
      <c r="B21" s="80"/>
      <c r="C21" s="80"/>
      <c r="D21" s="101" t="s">
        <v>24</v>
      </c>
      <c r="E21" s="88"/>
      <c r="F21" s="88"/>
      <c r="G21" s="83">
        <f t="shared" si="0"/>
        <v>0</v>
      </c>
      <c r="H21" s="60">
        <f>H22</f>
        <v>0</v>
      </c>
      <c r="I21" s="60">
        <f t="shared" ref="I21:J22" si="3">I22</f>
        <v>0</v>
      </c>
      <c r="J21" s="60">
        <f t="shared" si="3"/>
        <v>0</v>
      </c>
      <c r="K21" s="96"/>
      <c r="L21" s="99"/>
    </row>
    <row r="22" spans="1:12" s="47" customFormat="1" ht="22.5" hidden="1" x14ac:dyDescent="0.2">
      <c r="A22" s="89" t="s">
        <v>51</v>
      </c>
      <c r="B22" s="80"/>
      <c r="C22" s="80"/>
      <c r="D22" s="101" t="s">
        <v>24</v>
      </c>
      <c r="E22" s="88"/>
      <c r="F22" s="88"/>
      <c r="G22" s="83">
        <f t="shared" si="0"/>
        <v>0</v>
      </c>
      <c r="H22" s="60">
        <f>H23</f>
        <v>0</v>
      </c>
      <c r="I22" s="60">
        <f t="shared" si="3"/>
        <v>0</v>
      </c>
      <c r="J22" s="60">
        <f t="shared" si="3"/>
        <v>0</v>
      </c>
      <c r="K22" s="96"/>
      <c r="L22" s="99"/>
    </row>
    <row r="23" spans="1:12" s="47" customFormat="1" ht="56.25" hidden="1" x14ac:dyDescent="0.3">
      <c r="A23" s="91" t="s">
        <v>204</v>
      </c>
      <c r="B23" s="91" t="s">
        <v>203</v>
      </c>
      <c r="C23" s="91" t="s">
        <v>16</v>
      </c>
      <c r="D23" s="92" t="s">
        <v>286</v>
      </c>
      <c r="E23" s="88"/>
      <c r="F23" s="88"/>
      <c r="G23" s="93">
        <f>H23+I23</f>
        <v>0</v>
      </c>
      <c r="H23" s="94"/>
      <c r="I23" s="94"/>
      <c r="J23" s="94"/>
      <c r="K23" s="96"/>
      <c r="L23" s="99"/>
    </row>
    <row r="24" spans="1:12" s="6" customFormat="1" ht="58.7" hidden="1" customHeight="1" x14ac:dyDescent="0.2">
      <c r="A24" s="89" t="s">
        <v>101</v>
      </c>
      <c r="B24" s="80"/>
      <c r="C24" s="80"/>
      <c r="D24" s="90" t="s">
        <v>23</v>
      </c>
      <c r="E24" s="88"/>
      <c r="F24" s="88"/>
      <c r="G24" s="83">
        <f t="shared" si="0"/>
        <v>0</v>
      </c>
      <c r="H24" s="60">
        <f>H25</f>
        <v>0</v>
      </c>
      <c r="I24" s="60">
        <f t="shared" ref="I24:J24" si="4">I25</f>
        <v>0</v>
      </c>
      <c r="J24" s="60">
        <f t="shared" si="4"/>
        <v>0</v>
      </c>
      <c r="K24" s="96"/>
      <c r="L24" s="99"/>
    </row>
    <row r="25" spans="1:12" s="6" customFormat="1" ht="57.2" hidden="1" customHeight="1" x14ac:dyDescent="0.2">
      <c r="A25" s="89" t="s">
        <v>100</v>
      </c>
      <c r="B25" s="80"/>
      <c r="C25" s="80"/>
      <c r="D25" s="90" t="s">
        <v>23</v>
      </c>
      <c r="E25" s="88"/>
      <c r="F25" s="88"/>
      <c r="G25" s="83">
        <f t="shared" si="0"/>
        <v>0</v>
      </c>
      <c r="H25" s="60">
        <f>H26</f>
        <v>0</v>
      </c>
      <c r="I25" s="60">
        <f>I26+I27</f>
        <v>0</v>
      </c>
      <c r="J25" s="60">
        <f>J26+J27</f>
        <v>0</v>
      </c>
      <c r="K25" s="96"/>
      <c r="L25" s="99"/>
    </row>
    <row r="26" spans="1:12" s="6" customFormat="1" ht="37.5" hidden="1" x14ac:dyDescent="0.2">
      <c r="A26" s="91" t="s">
        <v>190</v>
      </c>
      <c r="B26" s="91" t="s">
        <v>103</v>
      </c>
      <c r="C26" s="91" t="s">
        <v>13</v>
      </c>
      <c r="D26" s="102" t="s">
        <v>142</v>
      </c>
      <c r="E26" s="88"/>
      <c r="F26" s="88"/>
      <c r="G26" s="93">
        <f t="shared" si="0"/>
        <v>0</v>
      </c>
      <c r="H26" s="94"/>
      <c r="I26" s="60"/>
      <c r="J26" s="60"/>
      <c r="K26" s="96"/>
      <c r="L26" s="99"/>
    </row>
    <row r="27" spans="1:12" s="6" customFormat="1" ht="29.25" hidden="1" customHeight="1" x14ac:dyDescent="0.3">
      <c r="A27" s="91" t="s">
        <v>94</v>
      </c>
      <c r="B27" s="91" t="s">
        <v>41</v>
      </c>
      <c r="C27" s="91" t="s">
        <v>15</v>
      </c>
      <c r="D27" s="103" t="s">
        <v>73</v>
      </c>
      <c r="E27" s="88"/>
      <c r="F27" s="88"/>
      <c r="G27" s="93">
        <f t="shared" si="0"/>
        <v>0</v>
      </c>
      <c r="H27" s="94"/>
      <c r="I27" s="94"/>
      <c r="J27" s="94"/>
      <c r="K27" s="96"/>
      <c r="L27" s="99"/>
    </row>
    <row r="28" spans="1:12" s="6" customFormat="1" ht="152.1" customHeight="1" x14ac:dyDescent="0.3">
      <c r="A28" s="91"/>
      <c r="B28" s="91"/>
      <c r="C28" s="91"/>
      <c r="D28" s="103"/>
      <c r="E28" s="82" t="s">
        <v>347</v>
      </c>
      <c r="F28" s="82" t="s">
        <v>348</v>
      </c>
      <c r="G28" s="83">
        <f t="shared" ref="G28:G31" si="5">H28+I28</f>
        <v>10654824</v>
      </c>
      <c r="H28" s="60">
        <f>H30+H37</f>
        <v>10654824</v>
      </c>
      <c r="I28" s="94">
        <f t="shared" ref="I28:J28" si="6">I30+I37</f>
        <v>0</v>
      </c>
      <c r="J28" s="94">
        <f t="shared" si="6"/>
        <v>0</v>
      </c>
      <c r="K28" s="96"/>
      <c r="L28" s="99"/>
    </row>
    <row r="29" spans="1:12" s="6" customFormat="1" x14ac:dyDescent="0.3">
      <c r="A29" s="91"/>
      <c r="B29" s="91"/>
      <c r="C29" s="91"/>
      <c r="D29" s="103"/>
      <c r="E29" s="88" t="s">
        <v>3</v>
      </c>
      <c r="F29" s="82"/>
      <c r="G29" s="83"/>
      <c r="H29" s="60"/>
      <c r="I29" s="94"/>
      <c r="J29" s="94"/>
      <c r="K29" s="96"/>
      <c r="L29" s="99"/>
    </row>
    <row r="30" spans="1:12" s="6" customFormat="1" ht="37.5" x14ac:dyDescent="0.2">
      <c r="A30" s="89" t="s">
        <v>48</v>
      </c>
      <c r="B30" s="89"/>
      <c r="C30" s="89"/>
      <c r="D30" s="90" t="s">
        <v>18</v>
      </c>
      <c r="E30" s="88"/>
      <c r="F30" s="88"/>
      <c r="G30" s="83">
        <f t="shared" si="5"/>
        <v>10454824</v>
      </c>
      <c r="H30" s="60">
        <f>H31</f>
        <v>10454824</v>
      </c>
      <c r="I30" s="60"/>
      <c r="J30" s="60"/>
      <c r="K30" s="96"/>
      <c r="L30" s="99"/>
    </row>
    <row r="31" spans="1:12" s="6" customFormat="1" ht="37.5" x14ac:dyDescent="0.2">
      <c r="A31" s="89" t="s">
        <v>47</v>
      </c>
      <c r="B31" s="89"/>
      <c r="C31" s="89"/>
      <c r="D31" s="90" t="s">
        <v>18</v>
      </c>
      <c r="E31" s="88"/>
      <c r="F31" s="88"/>
      <c r="G31" s="83">
        <f t="shared" si="5"/>
        <v>10454824</v>
      </c>
      <c r="H31" s="60">
        <f>H32+H33+H34+H35+H36</f>
        <v>10454824</v>
      </c>
      <c r="I31" s="60">
        <f t="shared" ref="I31:J31" si="7">I32+I33+I34+I35+I36</f>
        <v>0</v>
      </c>
      <c r="J31" s="60">
        <f t="shared" si="7"/>
        <v>0</v>
      </c>
      <c r="K31" s="96"/>
      <c r="L31" s="99"/>
    </row>
    <row r="32" spans="1:12" s="6" customFormat="1" ht="37.5" x14ac:dyDescent="0.2">
      <c r="A32" s="91" t="s">
        <v>211</v>
      </c>
      <c r="B32" s="91" t="s">
        <v>212</v>
      </c>
      <c r="C32" s="91" t="s">
        <v>11</v>
      </c>
      <c r="D32" s="102" t="s">
        <v>210</v>
      </c>
      <c r="E32" s="88"/>
      <c r="F32" s="88"/>
      <c r="G32" s="93">
        <f>H32+I32</f>
        <v>6288</v>
      </c>
      <c r="H32" s="94">
        <v>6288</v>
      </c>
      <c r="I32" s="94"/>
      <c r="J32" s="94"/>
      <c r="K32" s="96"/>
      <c r="L32" s="99"/>
    </row>
    <row r="33" spans="1:12" s="6" customFormat="1" ht="112.5" x14ac:dyDescent="0.2">
      <c r="A33" s="91" t="s">
        <v>208</v>
      </c>
      <c r="B33" s="91" t="s">
        <v>209</v>
      </c>
      <c r="C33" s="91" t="s">
        <v>11</v>
      </c>
      <c r="D33" s="102" t="s">
        <v>207</v>
      </c>
      <c r="E33" s="88"/>
      <c r="F33" s="88"/>
      <c r="G33" s="93">
        <f t="shared" ref="G33:G35" si="8">H33+I33</f>
        <v>489630</v>
      </c>
      <c r="H33" s="94">
        <v>489630</v>
      </c>
      <c r="I33" s="94"/>
      <c r="J33" s="94"/>
      <c r="K33" s="96"/>
      <c r="L33" s="99"/>
    </row>
    <row r="34" spans="1:12" s="6" customFormat="1" ht="37.5" x14ac:dyDescent="0.2">
      <c r="A34" s="91" t="s">
        <v>105</v>
      </c>
      <c r="B34" s="91" t="s">
        <v>106</v>
      </c>
      <c r="C34" s="91" t="s">
        <v>11</v>
      </c>
      <c r="D34" s="95" t="s">
        <v>46</v>
      </c>
      <c r="E34" s="88"/>
      <c r="F34" s="88"/>
      <c r="G34" s="93">
        <f t="shared" si="8"/>
        <v>2955920</v>
      </c>
      <c r="H34" s="94">
        <f>4155920-1200000</f>
        <v>2955920</v>
      </c>
      <c r="I34" s="94"/>
      <c r="J34" s="94"/>
      <c r="K34" s="96"/>
      <c r="L34" s="99"/>
    </row>
    <row r="35" spans="1:12" s="6" customFormat="1" ht="75" x14ac:dyDescent="0.2">
      <c r="A35" s="91" t="s">
        <v>107</v>
      </c>
      <c r="B35" s="91" t="s">
        <v>108</v>
      </c>
      <c r="C35" s="91" t="s">
        <v>11</v>
      </c>
      <c r="D35" s="95" t="s">
        <v>109</v>
      </c>
      <c r="E35" s="88"/>
      <c r="F35" s="88"/>
      <c r="G35" s="93">
        <f t="shared" si="8"/>
        <v>48357</v>
      </c>
      <c r="H35" s="94">
        <v>48357</v>
      </c>
      <c r="I35" s="94"/>
      <c r="J35" s="94"/>
      <c r="K35" s="96"/>
      <c r="L35" s="99"/>
    </row>
    <row r="36" spans="1:12" s="6" customFormat="1" ht="29.25" customHeight="1" x14ac:dyDescent="0.2">
      <c r="A36" s="91" t="s">
        <v>102</v>
      </c>
      <c r="B36" s="91" t="s">
        <v>103</v>
      </c>
      <c r="C36" s="91" t="s">
        <v>13</v>
      </c>
      <c r="D36" s="95" t="s">
        <v>142</v>
      </c>
      <c r="E36" s="100"/>
      <c r="F36" s="88"/>
      <c r="G36" s="93">
        <f>H36+I36</f>
        <v>6954629</v>
      </c>
      <c r="H36" s="94">
        <f>7494629-540000</f>
        <v>6954629</v>
      </c>
      <c r="I36" s="94"/>
      <c r="J36" s="94"/>
      <c r="K36" s="96"/>
      <c r="L36" s="99"/>
    </row>
    <row r="37" spans="1:12" s="6" customFormat="1" ht="56.25" x14ac:dyDescent="0.2">
      <c r="A37" s="89" t="s">
        <v>101</v>
      </c>
      <c r="B37" s="80"/>
      <c r="C37" s="80"/>
      <c r="D37" s="90" t="s">
        <v>23</v>
      </c>
      <c r="E37" s="88"/>
      <c r="F37" s="88"/>
      <c r="G37" s="83">
        <f t="shared" ref="G37:G39" si="9">H37+I37</f>
        <v>200000</v>
      </c>
      <c r="H37" s="60">
        <f>H38</f>
        <v>200000</v>
      </c>
      <c r="I37" s="94"/>
      <c r="J37" s="94"/>
      <c r="K37" s="96"/>
      <c r="L37" s="99"/>
    </row>
    <row r="38" spans="1:12" s="6" customFormat="1" ht="56.25" x14ac:dyDescent="0.2">
      <c r="A38" s="89" t="s">
        <v>100</v>
      </c>
      <c r="B38" s="80"/>
      <c r="C38" s="80"/>
      <c r="D38" s="90" t="s">
        <v>23</v>
      </c>
      <c r="E38" s="88"/>
      <c r="F38" s="88"/>
      <c r="G38" s="83">
        <f t="shared" si="9"/>
        <v>200000</v>
      </c>
      <c r="H38" s="60">
        <f>H39</f>
        <v>200000</v>
      </c>
      <c r="I38" s="94"/>
      <c r="J38" s="94"/>
      <c r="K38" s="96"/>
      <c r="L38" s="99"/>
    </row>
    <row r="39" spans="1:12" s="6" customFormat="1" ht="37.5" x14ac:dyDescent="0.2">
      <c r="A39" s="91" t="s">
        <v>190</v>
      </c>
      <c r="B39" s="91" t="s">
        <v>103</v>
      </c>
      <c r="C39" s="91" t="s">
        <v>13</v>
      </c>
      <c r="D39" s="102" t="s">
        <v>142</v>
      </c>
      <c r="E39" s="88"/>
      <c r="F39" s="88"/>
      <c r="G39" s="93">
        <f t="shared" si="9"/>
        <v>200000</v>
      </c>
      <c r="H39" s="94">
        <v>200000</v>
      </c>
      <c r="I39" s="94"/>
      <c r="J39" s="94"/>
      <c r="K39" s="96"/>
      <c r="L39" s="99"/>
    </row>
    <row r="40" spans="1:12" s="5" customFormat="1" ht="131.25" customHeight="1" x14ac:dyDescent="0.2">
      <c r="A40" s="80"/>
      <c r="B40" s="80"/>
      <c r="C40" s="80"/>
      <c r="D40" s="104"/>
      <c r="E40" s="82" t="s">
        <v>236</v>
      </c>
      <c r="F40" s="82" t="s">
        <v>265</v>
      </c>
      <c r="G40" s="83">
        <f t="shared" si="0"/>
        <v>1013277</v>
      </c>
      <c r="H40" s="83">
        <f>H42</f>
        <v>1013277</v>
      </c>
      <c r="I40" s="60">
        <f>I42</f>
        <v>0</v>
      </c>
      <c r="J40" s="60">
        <f>J42</f>
        <v>0</v>
      </c>
      <c r="K40" s="84"/>
      <c r="L40" s="85"/>
    </row>
    <row r="41" spans="1:12" s="5" customFormat="1" ht="22.5" x14ac:dyDescent="0.2">
      <c r="A41" s="80"/>
      <c r="B41" s="80"/>
      <c r="C41" s="80"/>
      <c r="D41" s="104"/>
      <c r="E41" s="105" t="s">
        <v>3</v>
      </c>
      <c r="F41" s="105"/>
      <c r="G41" s="83">
        <f t="shared" si="0"/>
        <v>0</v>
      </c>
      <c r="H41" s="83">
        <f>I41+J41</f>
        <v>0</v>
      </c>
      <c r="I41" s="60"/>
      <c r="J41" s="60"/>
      <c r="K41" s="84"/>
      <c r="L41" s="85"/>
    </row>
    <row r="42" spans="1:12" s="5" customFormat="1" ht="39.75" customHeight="1" x14ac:dyDescent="0.2">
      <c r="A42" s="89" t="s">
        <v>64</v>
      </c>
      <c r="B42" s="89"/>
      <c r="C42" s="89"/>
      <c r="D42" s="90" t="s">
        <v>33</v>
      </c>
      <c r="E42" s="82"/>
      <c r="F42" s="82"/>
      <c r="G42" s="83">
        <f t="shared" si="0"/>
        <v>1013277</v>
      </c>
      <c r="H42" s="83">
        <f>H43</f>
        <v>1013277</v>
      </c>
      <c r="I42" s="83">
        <f>I43+I45</f>
        <v>0</v>
      </c>
      <c r="J42" s="83">
        <f>J43+J45</f>
        <v>0</v>
      </c>
      <c r="K42" s="84"/>
      <c r="L42" s="85"/>
    </row>
    <row r="43" spans="1:12" s="5" customFormat="1" ht="36" customHeight="1" x14ac:dyDescent="0.2">
      <c r="A43" s="89" t="s">
        <v>63</v>
      </c>
      <c r="B43" s="89"/>
      <c r="C43" s="89"/>
      <c r="D43" s="90" t="s">
        <v>33</v>
      </c>
      <c r="E43" s="82"/>
      <c r="F43" s="82"/>
      <c r="G43" s="83">
        <f t="shared" si="0"/>
        <v>1013277</v>
      </c>
      <c r="H43" s="83">
        <f>H44+H45</f>
        <v>1013277</v>
      </c>
      <c r="I43" s="83">
        <f>I44</f>
        <v>0</v>
      </c>
      <c r="J43" s="83">
        <f>J44</f>
        <v>0</v>
      </c>
      <c r="K43" s="84"/>
      <c r="L43" s="85"/>
    </row>
    <row r="44" spans="1:12" s="5" customFormat="1" ht="37.5" x14ac:dyDescent="0.3">
      <c r="A44" s="91" t="s">
        <v>65</v>
      </c>
      <c r="B44" s="91" t="s">
        <v>4</v>
      </c>
      <c r="C44" s="91" t="s">
        <v>5</v>
      </c>
      <c r="D44" s="106" t="s">
        <v>66</v>
      </c>
      <c r="E44" s="105"/>
      <c r="F44" s="105"/>
      <c r="G44" s="93">
        <f t="shared" si="0"/>
        <v>1013277</v>
      </c>
      <c r="H44" s="94">
        <v>1013277</v>
      </c>
      <c r="I44" s="94"/>
      <c r="J44" s="94"/>
      <c r="K44" s="84"/>
      <c r="L44" s="85"/>
    </row>
    <row r="45" spans="1:12" s="41" customFormat="1" ht="65.25" hidden="1" customHeight="1" x14ac:dyDescent="0.3">
      <c r="A45" s="91" t="s">
        <v>61</v>
      </c>
      <c r="B45" s="91" t="s">
        <v>62</v>
      </c>
      <c r="C45" s="91" t="s">
        <v>4</v>
      </c>
      <c r="D45" s="106" t="s">
        <v>121</v>
      </c>
      <c r="E45" s="105"/>
      <c r="F45" s="105"/>
      <c r="G45" s="93">
        <f t="shared" si="0"/>
        <v>0</v>
      </c>
      <c r="H45" s="94"/>
      <c r="I45" s="60"/>
      <c r="J45" s="60"/>
      <c r="K45" s="84"/>
      <c r="L45" s="85"/>
    </row>
    <row r="46" spans="1:12" s="5" customFormat="1" ht="135.75" customHeight="1" x14ac:dyDescent="0.3">
      <c r="A46" s="91"/>
      <c r="B46" s="91"/>
      <c r="C46" s="91"/>
      <c r="D46" s="106"/>
      <c r="E46" s="82" t="s">
        <v>349</v>
      </c>
      <c r="F46" s="82" t="s">
        <v>283</v>
      </c>
      <c r="G46" s="83">
        <f t="shared" si="0"/>
        <v>2767034</v>
      </c>
      <c r="H46" s="60">
        <f>H47</f>
        <v>2767034</v>
      </c>
      <c r="I46" s="60">
        <f>I47</f>
        <v>0</v>
      </c>
      <c r="J46" s="60">
        <f>J47</f>
        <v>0</v>
      </c>
      <c r="K46" s="84"/>
      <c r="L46" s="85"/>
    </row>
    <row r="47" spans="1:12" s="5" customFormat="1" ht="37.5" x14ac:dyDescent="0.2">
      <c r="A47" s="89" t="s">
        <v>64</v>
      </c>
      <c r="B47" s="89"/>
      <c r="C47" s="89"/>
      <c r="D47" s="90" t="s">
        <v>33</v>
      </c>
      <c r="E47" s="105"/>
      <c r="F47" s="105"/>
      <c r="G47" s="83">
        <f t="shared" si="0"/>
        <v>2767034</v>
      </c>
      <c r="H47" s="60">
        <f>H48+H50</f>
        <v>2767034</v>
      </c>
      <c r="I47" s="60">
        <f>I48+I50</f>
        <v>0</v>
      </c>
      <c r="J47" s="60">
        <f>J48+J50</f>
        <v>0</v>
      </c>
      <c r="K47" s="84"/>
      <c r="L47" s="85"/>
    </row>
    <row r="48" spans="1:12" s="5" customFormat="1" ht="37.5" x14ac:dyDescent="0.2">
      <c r="A48" s="89" t="s">
        <v>63</v>
      </c>
      <c r="B48" s="89"/>
      <c r="C48" s="89"/>
      <c r="D48" s="90" t="s">
        <v>33</v>
      </c>
      <c r="E48" s="105"/>
      <c r="F48" s="105"/>
      <c r="G48" s="83">
        <f t="shared" si="0"/>
        <v>2767034</v>
      </c>
      <c r="H48" s="60">
        <f>H49</f>
        <v>2767034</v>
      </c>
      <c r="I48" s="60">
        <f>I49</f>
        <v>0</v>
      </c>
      <c r="J48" s="60">
        <f>J49</f>
        <v>0</v>
      </c>
      <c r="K48" s="84"/>
      <c r="L48" s="85"/>
    </row>
    <row r="49" spans="1:12" s="3" customFormat="1" ht="56.25" x14ac:dyDescent="0.3">
      <c r="A49" s="91" t="s">
        <v>91</v>
      </c>
      <c r="B49" s="91" t="s">
        <v>92</v>
      </c>
      <c r="C49" s="91" t="s">
        <v>122</v>
      </c>
      <c r="D49" s="92" t="s">
        <v>93</v>
      </c>
      <c r="E49" s="105"/>
      <c r="F49" s="105"/>
      <c r="G49" s="93">
        <f t="shared" si="0"/>
        <v>2767034</v>
      </c>
      <c r="H49" s="94">
        <v>2767034</v>
      </c>
      <c r="I49" s="94"/>
      <c r="J49" s="94"/>
      <c r="K49" s="107"/>
      <c r="L49" s="63"/>
    </row>
    <row r="50" spans="1:12" s="3" customFormat="1" ht="37.5" hidden="1" x14ac:dyDescent="0.3">
      <c r="A50" s="91" t="s">
        <v>213</v>
      </c>
      <c r="B50" s="91" t="s">
        <v>214</v>
      </c>
      <c r="C50" s="91" t="s">
        <v>45</v>
      </c>
      <c r="D50" s="92" t="s">
        <v>215</v>
      </c>
      <c r="E50" s="105"/>
      <c r="F50" s="105"/>
      <c r="G50" s="83">
        <f t="shared" si="0"/>
        <v>0</v>
      </c>
      <c r="H50" s="60"/>
      <c r="I50" s="60"/>
      <c r="J50" s="60"/>
      <c r="K50" s="107"/>
      <c r="L50" s="63"/>
    </row>
    <row r="51" spans="1:12" s="3" customFormat="1" ht="114.75" customHeight="1" x14ac:dyDescent="0.3">
      <c r="A51" s="91"/>
      <c r="B51" s="91"/>
      <c r="C51" s="91"/>
      <c r="D51" s="106"/>
      <c r="E51" s="82" t="s">
        <v>280</v>
      </c>
      <c r="F51" s="82" t="s">
        <v>313</v>
      </c>
      <c r="G51" s="83">
        <f t="shared" si="0"/>
        <v>4729775</v>
      </c>
      <c r="H51" s="60">
        <f>H52+H55</f>
        <v>1298216</v>
      </c>
      <c r="I51" s="60">
        <f>I54+I55</f>
        <v>3431559</v>
      </c>
      <c r="J51" s="60">
        <f>J54+J55</f>
        <v>3431559</v>
      </c>
      <c r="K51" s="107"/>
      <c r="L51" s="63"/>
    </row>
    <row r="52" spans="1:12" s="3" customFormat="1" ht="37.5" x14ac:dyDescent="0.2">
      <c r="A52" s="89" t="s">
        <v>64</v>
      </c>
      <c r="B52" s="108"/>
      <c r="C52" s="109"/>
      <c r="D52" s="90" t="s">
        <v>33</v>
      </c>
      <c r="E52" s="105"/>
      <c r="F52" s="105"/>
      <c r="G52" s="83">
        <f t="shared" si="0"/>
        <v>4729775</v>
      </c>
      <c r="H52" s="60">
        <f>H54</f>
        <v>1298216</v>
      </c>
      <c r="I52" s="60">
        <f>I54+I55</f>
        <v>3431559</v>
      </c>
      <c r="J52" s="60">
        <f>J54+J55</f>
        <v>3431559</v>
      </c>
      <c r="K52" s="107"/>
      <c r="L52" s="63"/>
    </row>
    <row r="53" spans="1:12" s="3" customFormat="1" ht="37.5" x14ac:dyDescent="0.2">
      <c r="A53" s="89" t="s">
        <v>63</v>
      </c>
      <c r="B53" s="89"/>
      <c r="C53" s="89"/>
      <c r="D53" s="90" t="s">
        <v>33</v>
      </c>
      <c r="E53" s="105"/>
      <c r="F53" s="105"/>
      <c r="G53" s="83">
        <f t="shared" ref="G53:H53" si="10">G54+G55</f>
        <v>4729775</v>
      </c>
      <c r="H53" s="83">
        <f t="shared" si="10"/>
        <v>1298216</v>
      </c>
      <c r="I53" s="83">
        <f>I54+I55</f>
        <v>3431559</v>
      </c>
      <c r="J53" s="83">
        <f t="shared" ref="J53" si="11">J54</f>
        <v>3431559</v>
      </c>
      <c r="K53" s="107"/>
      <c r="L53" s="63"/>
    </row>
    <row r="54" spans="1:12" s="3" customFormat="1" ht="37.5" x14ac:dyDescent="0.3">
      <c r="A54" s="91" t="s">
        <v>197</v>
      </c>
      <c r="B54" s="91" t="s">
        <v>176</v>
      </c>
      <c r="C54" s="91" t="s">
        <v>182</v>
      </c>
      <c r="D54" s="110" t="s">
        <v>177</v>
      </c>
      <c r="E54" s="105"/>
      <c r="F54" s="105"/>
      <c r="G54" s="93">
        <f t="shared" si="0"/>
        <v>4729775</v>
      </c>
      <c r="H54" s="94">
        <v>1298216</v>
      </c>
      <c r="I54" s="94">
        <v>3431559</v>
      </c>
      <c r="J54" s="94">
        <v>3431559</v>
      </c>
      <c r="K54" s="107"/>
      <c r="L54" s="63"/>
    </row>
    <row r="55" spans="1:12" s="3" customFormat="1" ht="162" hidden="1" x14ac:dyDescent="0.2">
      <c r="A55" s="91" t="s">
        <v>298</v>
      </c>
      <c r="B55" s="91">
        <v>7691</v>
      </c>
      <c r="C55" s="91" t="s">
        <v>35</v>
      </c>
      <c r="D55" s="111" t="s">
        <v>299</v>
      </c>
      <c r="E55" s="105"/>
      <c r="F55" s="105"/>
      <c r="G55" s="93">
        <f t="shared" si="0"/>
        <v>0</v>
      </c>
      <c r="H55" s="112"/>
      <c r="I55" s="113"/>
      <c r="J55" s="112"/>
      <c r="K55" s="107"/>
      <c r="L55" s="63"/>
    </row>
    <row r="56" spans="1:12" s="5" customFormat="1" ht="75.75" customHeight="1" x14ac:dyDescent="0.2">
      <c r="A56" s="80"/>
      <c r="B56" s="80"/>
      <c r="C56" s="80"/>
      <c r="D56" s="114"/>
      <c r="E56" s="82" t="s">
        <v>350</v>
      </c>
      <c r="F56" s="82" t="s">
        <v>351</v>
      </c>
      <c r="G56" s="83">
        <f>H56+I56</f>
        <v>127520</v>
      </c>
      <c r="H56" s="60">
        <f>H57+H70+H67+H73</f>
        <v>127520</v>
      </c>
      <c r="I56" s="60">
        <f t="shared" ref="I56:J56" si="12">I57+I70+I67</f>
        <v>0</v>
      </c>
      <c r="J56" s="60">
        <f t="shared" si="12"/>
        <v>0</v>
      </c>
      <c r="K56" s="84"/>
      <c r="L56" s="85"/>
    </row>
    <row r="57" spans="1:12" s="5" customFormat="1" ht="53.45" customHeight="1" x14ac:dyDescent="0.2">
      <c r="A57" s="89" t="s">
        <v>64</v>
      </c>
      <c r="B57" s="89"/>
      <c r="C57" s="89"/>
      <c r="D57" s="90" t="s">
        <v>33</v>
      </c>
      <c r="E57" s="82"/>
      <c r="F57" s="82"/>
      <c r="G57" s="83">
        <f t="shared" si="0"/>
        <v>127520</v>
      </c>
      <c r="H57" s="60">
        <f>H58</f>
        <v>127520</v>
      </c>
      <c r="I57" s="60">
        <f t="shared" ref="I57:J57" si="13">I58</f>
        <v>0</v>
      </c>
      <c r="J57" s="60">
        <f t="shared" si="13"/>
        <v>0</v>
      </c>
      <c r="K57" s="84"/>
      <c r="L57" s="85"/>
    </row>
    <row r="58" spans="1:12" s="5" customFormat="1" ht="39.75" customHeight="1" x14ac:dyDescent="0.2">
      <c r="A58" s="89" t="s">
        <v>63</v>
      </c>
      <c r="B58" s="89"/>
      <c r="C58" s="89"/>
      <c r="D58" s="90" t="s">
        <v>33</v>
      </c>
      <c r="E58" s="82"/>
      <c r="F58" s="82"/>
      <c r="G58" s="83">
        <f>H58+I58</f>
        <v>127520</v>
      </c>
      <c r="H58" s="60">
        <f>H59+H61+H62+H60+H66</f>
        <v>127520</v>
      </c>
      <c r="I58" s="60">
        <f>I59+I61+I62+I60+I66</f>
        <v>0</v>
      </c>
      <c r="J58" s="60">
        <f>J59+J61+J62+J60+J66</f>
        <v>0</v>
      </c>
      <c r="K58" s="84"/>
      <c r="L58" s="85"/>
    </row>
    <row r="59" spans="1:12" s="5" customFormat="1" ht="56.25" x14ac:dyDescent="0.3">
      <c r="A59" s="91" t="s">
        <v>67</v>
      </c>
      <c r="B59" s="91" t="s">
        <v>68</v>
      </c>
      <c r="C59" s="91" t="s">
        <v>69</v>
      </c>
      <c r="D59" s="106" t="s">
        <v>70</v>
      </c>
      <c r="E59" s="82"/>
      <c r="F59" s="82"/>
      <c r="G59" s="93">
        <f t="shared" si="0"/>
        <v>46620</v>
      </c>
      <c r="H59" s="94">
        <v>46620</v>
      </c>
      <c r="I59" s="60"/>
      <c r="J59" s="60"/>
      <c r="K59" s="84"/>
      <c r="L59" s="85"/>
    </row>
    <row r="60" spans="1:12" s="5" customFormat="1" ht="46.9" hidden="1" customHeight="1" x14ac:dyDescent="0.2">
      <c r="A60" s="91" t="s">
        <v>255</v>
      </c>
      <c r="B60" s="91" t="s">
        <v>256</v>
      </c>
      <c r="C60" s="115" t="s">
        <v>5</v>
      </c>
      <c r="D60" s="102" t="s">
        <v>257</v>
      </c>
      <c r="E60" s="82"/>
      <c r="F60" s="82"/>
      <c r="G60" s="93">
        <f t="shared" si="0"/>
        <v>0</v>
      </c>
      <c r="H60" s="94"/>
      <c r="I60" s="60"/>
      <c r="J60" s="60"/>
      <c r="K60" s="84"/>
      <c r="L60" s="85"/>
    </row>
    <row r="61" spans="1:12" s="5" customFormat="1" ht="33.6" customHeight="1" x14ac:dyDescent="0.2">
      <c r="A61" s="91" t="s">
        <v>129</v>
      </c>
      <c r="B61" s="91" t="s">
        <v>71</v>
      </c>
      <c r="C61" s="91" t="s">
        <v>4</v>
      </c>
      <c r="D61" s="102" t="s">
        <v>72</v>
      </c>
      <c r="E61" s="116"/>
      <c r="F61" s="116"/>
      <c r="G61" s="93">
        <f t="shared" si="0"/>
        <v>80900</v>
      </c>
      <c r="H61" s="94">
        <v>80900</v>
      </c>
      <c r="I61" s="94"/>
      <c r="J61" s="94"/>
      <c r="K61" s="84"/>
      <c r="L61" s="85"/>
    </row>
    <row r="62" spans="1:12" s="5" customFormat="1" ht="58.7" hidden="1" customHeight="1" x14ac:dyDescent="0.3">
      <c r="A62" s="91" t="s">
        <v>61</v>
      </c>
      <c r="B62" s="91" t="s">
        <v>62</v>
      </c>
      <c r="C62" s="91" t="s">
        <v>4</v>
      </c>
      <c r="D62" s="106" t="s">
        <v>121</v>
      </c>
      <c r="E62" s="117"/>
      <c r="F62" s="117"/>
      <c r="G62" s="93">
        <f t="shared" si="0"/>
        <v>0</v>
      </c>
      <c r="H62" s="94"/>
      <c r="I62" s="94">
        <f>20000-20000</f>
        <v>0</v>
      </c>
      <c r="J62" s="94">
        <f>20000-20000</f>
        <v>0</v>
      </c>
      <c r="K62" s="84"/>
      <c r="L62" s="85"/>
    </row>
    <row r="63" spans="1:12" s="5" customFormat="1" ht="112.5" hidden="1" x14ac:dyDescent="0.2">
      <c r="A63" s="91"/>
      <c r="B63" s="91"/>
      <c r="C63" s="118"/>
      <c r="D63" s="119"/>
      <c r="E63" s="117" t="s">
        <v>183</v>
      </c>
      <c r="F63" s="117"/>
      <c r="G63" s="93">
        <f t="shared" si="0"/>
        <v>0</v>
      </c>
      <c r="H63" s="60">
        <f t="shared" ref="H63:J65" si="14">H64</f>
        <v>0</v>
      </c>
      <c r="I63" s="60">
        <f t="shared" si="14"/>
        <v>0</v>
      </c>
      <c r="J63" s="60">
        <f t="shared" si="14"/>
        <v>0</v>
      </c>
      <c r="K63" s="84"/>
      <c r="L63" s="85"/>
    </row>
    <row r="64" spans="1:12" s="5" customFormat="1" ht="37.5" hidden="1" x14ac:dyDescent="0.2">
      <c r="A64" s="89" t="s">
        <v>64</v>
      </c>
      <c r="B64" s="108"/>
      <c r="C64" s="109"/>
      <c r="D64" s="90" t="s">
        <v>33</v>
      </c>
      <c r="E64" s="117"/>
      <c r="F64" s="117"/>
      <c r="G64" s="93">
        <f t="shared" si="0"/>
        <v>0</v>
      </c>
      <c r="H64" s="60">
        <f t="shared" si="14"/>
        <v>0</v>
      </c>
      <c r="I64" s="60">
        <f t="shared" si="14"/>
        <v>0</v>
      </c>
      <c r="J64" s="60">
        <f t="shared" si="14"/>
        <v>0</v>
      </c>
      <c r="K64" s="84"/>
      <c r="L64" s="85"/>
    </row>
    <row r="65" spans="1:12" s="5" customFormat="1" ht="37.5" hidden="1" x14ac:dyDescent="0.2">
      <c r="A65" s="89" t="s">
        <v>63</v>
      </c>
      <c r="B65" s="89"/>
      <c r="C65" s="89"/>
      <c r="D65" s="90" t="s">
        <v>33</v>
      </c>
      <c r="E65" s="117"/>
      <c r="F65" s="117"/>
      <c r="G65" s="93">
        <f t="shared" si="0"/>
        <v>0</v>
      </c>
      <c r="H65" s="60">
        <f t="shared" si="14"/>
        <v>0</v>
      </c>
      <c r="I65" s="60">
        <f t="shared" si="14"/>
        <v>0</v>
      </c>
      <c r="J65" s="60">
        <f t="shared" si="14"/>
        <v>0</v>
      </c>
      <c r="K65" s="84"/>
      <c r="L65" s="85"/>
    </row>
    <row r="66" spans="1:12" s="48" customFormat="1" ht="60" hidden="1" customHeight="1" x14ac:dyDescent="0.3">
      <c r="A66" s="91" t="s">
        <v>61</v>
      </c>
      <c r="B66" s="91" t="s">
        <v>62</v>
      </c>
      <c r="C66" s="91" t="s">
        <v>4</v>
      </c>
      <c r="D66" s="106" t="s">
        <v>121</v>
      </c>
      <c r="E66" s="117"/>
      <c r="F66" s="117"/>
      <c r="G66" s="93">
        <f t="shared" si="0"/>
        <v>0</v>
      </c>
      <c r="H66" s="94"/>
      <c r="I66" s="94"/>
      <c r="J66" s="94"/>
      <c r="K66" s="84"/>
      <c r="L66" s="85"/>
    </row>
    <row r="67" spans="1:12" s="5" customFormat="1" hidden="1" x14ac:dyDescent="0.2">
      <c r="A67" s="89" t="s">
        <v>52</v>
      </c>
      <c r="B67" s="80"/>
      <c r="C67" s="80"/>
      <c r="D67" s="101" t="s">
        <v>24</v>
      </c>
      <c r="E67" s="117"/>
      <c r="F67" s="117"/>
      <c r="G67" s="93">
        <f t="shared" si="0"/>
        <v>0</v>
      </c>
      <c r="H67" s="60">
        <f>H68</f>
        <v>0</v>
      </c>
      <c r="I67" s="60"/>
      <c r="J67" s="60"/>
      <c r="K67" s="84"/>
      <c r="L67" s="85"/>
    </row>
    <row r="68" spans="1:12" s="5" customFormat="1" hidden="1" x14ac:dyDescent="0.2">
      <c r="A68" s="89" t="s">
        <v>51</v>
      </c>
      <c r="B68" s="80"/>
      <c r="C68" s="80"/>
      <c r="D68" s="101" t="s">
        <v>24</v>
      </c>
      <c r="E68" s="117"/>
      <c r="F68" s="117"/>
      <c r="G68" s="93">
        <f t="shared" si="0"/>
        <v>0</v>
      </c>
      <c r="H68" s="60">
        <f>H69</f>
        <v>0</v>
      </c>
      <c r="I68" s="60"/>
      <c r="J68" s="60"/>
      <c r="K68" s="84"/>
      <c r="L68" s="85"/>
    </row>
    <row r="69" spans="1:12" s="5" customFormat="1" ht="56.25" hidden="1" x14ac:dyDescent="0.3">
      <c r="A69" s="91" t="s">
        <v>303</v>
      </c>
      <c r="B69" s="91" t="s">
        <v>68</v>
      </c>
      <c r="C69" s="91" t="s">
        <v>69</v>
      </c>
      <c r="D69" s="106" t="s">
        <v>70</v>
      </c>
      <c r="E69" s="117"/>
      <c r="F69" s="117"/>
      <c r="G69" s="93">
        <f t="shared" si="0"/>
        <v>0</v>
      </c>
      <c r="H69" s="94"/>
      <c r="I69" s="94"/>
      <c r="J69" s="94"/>
      <c r="K69" s="84"/>
      <c r="L69" s="85"/>
    </row>
    <row r="70" spans="1:12" s="5" customFormat="1" ht="56.25" hidden="1" x14ac:dyDescent="0.2">
      <c r="A70" s="89" t="s">
        <v>101</v>
      </c>
      <c r="B70" s="80"/>
      <c r="C70" s="80"/>
      <c r="D70" s="90" t="s">
        <v>23</v>
      </c>
      <c r="E70" s="117"/>
      <c r="F70" s="117"/>
      <c r="G70" s="93">
        <f t="shared" si="0"/>
        <v>0</v>
      </c>
      <c r="H70" s="60">
        <f>H71</f>
        <v>0</v>
      </c>
      <c r="I70" s="60">
        <f t="shared" ref="I70:J70" si="15">I71</f>
        <v>0</v>
      </c>
      <c r="J70" s="60">
        <f t="shared" si="15"/>
        <v>0</v>
      </c>
      <c r="K70" s="84"/>
      <c r="L70" s="85"/>
    </row>
    <row r="71" spans="1:12" s="5" customFormat="1" ht="56.25" hidden="1" x14ac:dyDescent="0.2">
      <c r="A71" s="89" t="s">
        <v>100</v>
      </c>
      <c r="B71" s="80"/>
      <c r="C71" s="80"/>
      <c r="D71" s="90" t="s">
        <v>23</v>
      </c>
      <c r="E71" s="117"/>
      <c r="F71" s="117"/>
      <c r="G71" s="93">
        <f t="shared" si="0"/>
        <v>0</v>
      </c>
      <c r="H71" s="60">
        <f>H72</f>
        <v>0</v>
      </c>
      <c r="I71" s="60">
        <f t="shared" ref="I71:J71" si="16">I72</f>
        <v>0</v>
      </c>
      <c r="J71" s="60">
        <f t="shared" si="16"/>
        <v>0</v>
      </c>
      <c r="K71" s="84"/>
      <c r="L71" s="85"/>
    </row>
    <row r="72" spans="1:12" s="5" customFormat="1" ht="56.25" hidden="1" x14ac:dyDescent="0.3">
      <c r="A72" s="91" t="s">
        <v>300</v>
      </c>
      <c r="B72" s="91" t="s">
        <v>68</v>
      </c>
      <c r="C72" s="91" t="s">
        <v>69</v>
      </c>
      <c r="D72" s="106" t="s">
        <v>70</v>
      </c>
      <c r="E72" s="117"/>
      <c r="F72" s="117"/>
      <c r="G72" s="93">
        <f t="shared" si="0"/>
        <v>0</v>
      </c>
      <c r="H72" s="94"/>
      <c r="I72" s="94"/>
      <c r="J72" s="94"/>
      <c r="K72" s="84"/>
      <c r="L72" s="85"/>
    </row>
    <row r="73" spans="1:12" s="48" customFormat="1" ht="54.75" hidden="1" customHeight="1" x14ac:dyDescent="0.2">
      <c r="A73" s="91" t="s">
        <v>101</v>
      </c>
      <c r="B73" s="91"/>
      <c r="C73" s="91"/>
      <c r="D73" s="120" t="s">
        <v>23</v>
      </c>
      <c r="E73" s="117"/>
      <c r="F73" s="117"/>
      <c r="G73" s="83">
        <f>G74</f>
        <v>0</v>
      </c>
      <c r="H73" s="83">
        <f>H74</f>
        <v>0</v>
      </c>
      <c r="I73" s="60"/>
      <c r="J73" s="60"/>
      <c r="K73" s="84"/>
      <c r="L73" s="85"/>
    </row>
    <row r="74" spans="1:12" s="48" customFormat="1" ht="65.25" hidden="1" customHeight="1" x14ac:dyDescent="0.2">
      <c r="A74" s="91" t="s">
        <v>100</v>
      </c>
      <c r="B74" s="91"/>
      <c r="C74" s="91"/>
      <c r="D74" s="120" t="s">
        <v>23</v>
      </c>
      <c r="E74" s="117"/>
      <c r="F74" s="117"/>
      <c r="G74" s="83">
        <f>G75</f>
        <v>0</v>
      </c>
      <c r="H74" s="60">
        <f>H75</f>
        <v>0</v>
      </c>
      <c r="I74" s="60"/>
      <c r="J74" s="60"/>
      <c r="K74" s="84"/>
      <c r="L74" s="85"/>
    </row>
    <row r="75" spans="1:12" s="48" customFormat="1" ht="34.5" hidden="1" customHeight="1" x14ac:dyDescent="0.3">
      <c r="A75" s="91" t="s">
        <v>300</v>
      </c>
      <c r="B75" s="91" t="s">
        <v>68</v>
      </c>
      <c r="C75" s="91" t="s">
        <v>69</v>
      </c>
      <c r="D75" s="106" t="s">
        <v>70</v>
      </c>
      <c r="E75" s="117"/>
      <c r="F75" s="117"/>
      <c r="G75" s="93">
        <f t="shared" si="0"/>
        <v>0</v>
      </c>
      <c r="H75" s="94"/>
      <c r="I75" s="94"/>
      <c r="J75" s="94"/>
      <c r="K75" s="84"/>
      <c r="L75" s="85"/>
    </row>
    <row r="76" spans="1:12" s="5" customFormat="1" ht="47.25" customHeight="1" x14ac:dyDescent="0.2">
      <c r="A76" s="80"/>
      <c r="B76" s="80"/>
      <c r="C76" s="80"/>
      <c r="D76" s="81"/>
      <c r="E76" s="82" t="s">
        <v>352</v>
      </c>
      <c r="F76" s="82" t="s">
        <v>275</v>
      </c>
      <c r="G76" s="83">
        <f>H76+I76</f>
        <v>7500008</v>
      </c>
      <c r="H76" s="60">
        <f>H78+H82</f>
        <v>7500008</v>
      </c>
      <c r="I76" s="60">
        <f>I78+I82</f>
        <v>0</v>
      </c>
      <c r="J76" s="60">
        <f>J78+J82</f>
        <v>0</v>
      </c>
      <c r="K76" s="84"/>
      <c r="L76" s="85"/>
    </row>
    <row r="77" spans="1:12" s="5" customFormat="1" ht="22.5" x14ac:dyDescent="0.2">
      <c r="A77" s="86"/>
      <c r="B77" s="86"/>
      <c r="C77" s="86"/>
      <c r="D77" s="87"/>
      <c r="E77" s="88" t="s">
        <v>3</v>
      </c>
      <c r="F77" s="88"/>
      <c r="G77" s="83">
        <f t="shared" ref="G77:G94" si="17">H77+I77</f>
        <v>0</v>
      </c>
      <c r="H77" s="60"/>
      <c r="I77" s="60"/>
      <c r="J77" s="60"/>
      <c r="K77" s="84"/>
      <c r="L77" s="85"/>
    </row>
    <row r="78" spans="1:12" s="5" customFormat="1" ht="39.200000000000003" customHeight="1" x14ac:dyDescent="0.2">
      <c r="A78" s="89" t="s">
        <v>293</v>
      </c>
      <c r="B78" s="89"/>
      <c r="C78" s="89"/>
      <c r="D78" s="90" t="s">
        <v>291</v>
      </c>
      <c r="E78" s="82"/>
      <c r="F78" s="82"/>
      <c r="G78" s="83">
        <f t="shared" si="17"/>
        <v>138636</v>
      </c>
      <c r="H78" s="60">
        <f>H79</f>
        <v>138636</v>
      </c>
      <c r="I78" s="60">
        <f>I79</f>
        <v>0</v>
      </c>
      <c r="J78" s="60">
        <f>J79</f>
        <v>0</v>
      </c>
      <c r="K78" s="84"/>
      <c r="L78" s="85"/>
    </row>
    <row r="79" spans="1:12" s="5" customFormat="1" ht="40.700000000000003" customHeight="1" x14ac:dyDescent="0.2">
      <c r="A79" s="89" t="s">
        <v>292</v>
      </c>
      <c r="B79" s="89"/>
      <c r="C79" s="89"/>
      <c r="D79" s="90" t="s">
        <v>291</v>
      </c>
      <c r="E79" s="82"/>
      <c r="F79" s="82"/>
      <c r="G79" s="83">
        <f t="shared" si="17"/>
        <v>138636</v>
      </c>
      <c r="H79" s="60">
        <f>H80+H81</f>
        <v>138636</v>
      </c>
      <c r="I79" s="60">
        <f t="shared" ref="I79:J79" si="18">I80+I81</f>
        <v>0</v>
      </c>
      <c r="J79" s="60">
        <f t="shared" si="18"/>
        <v>0</v>
      </c>
      <c r="K79" s="84"/>
      <c r="L79" s="85"/>
    </row>
    <row r="80" spans="1:12" s="5" customFormat="1" ht="39.200000000000003" customHeight="1" x14ac:dyDescent="0.3">
      <c r="A80" s="91" t="s">
        <v>290</v>
      </c>
      <c r="B80" s="91" t="s">
        <v>20</v>
      </c>
      <c r="C80" s="91" t="s">
        <v>9</v>
      </c>
      <c r="D80" s="92" t="s">
        <v>10</v>
      </c>
      <c r="E80" s="82"/>
      <c r="F80" s="82"/>
      <c r="G80" s="93">
        <f t="shared" si="17"/>
        <v>138636</v>
      </c>
      <c r="H80" s="94">
        <v>138636</v>
      </c>
      <c r="I80" s="60"/>
      <c r="J80" s="60"/>
      <c r="K80" s="84"/>
      <c r="L80" s="85"/>
    </row>
    <row r="81" spans="1:12" s="48" customFormat="1" hidden="1" x14ac:dyDescent="0.3">
      <c r="A81" s="91" t="s">
        <v>294</v>
      </c>
      <c r="B81" s="91" t="s">
        <v>71</v>
      </c>
      <c r="C81" s="91" t="s">
        <v>4</v>
      </c>
      <c r="D81" s="92" t="s">
        <v>72</v>
      </c>
      <c r="E81" s="82"/>
      <c r="F81" s="82"/>
      <c r="G81" s="93">
        <f t="shared" si="17"/>
        <v>0</v>
      </c>
      <c r="H81" s="94"/>
      <c r="I81" s="60"/>
      <c r="J81" s="60"/>
      <c r="K81" s="84"/>
      <c r="L81" s="85"/>
    </row>
    <row r="82" spans="1:12" ht="24" customHeight="1" x14ac:dyDescent="0.2">
      <c r="A82" s="89" t="s">
        <v>52</v>
      </c>
      <c r="B82" s="80"/>
      <c r="C82" s="80"/>
      <c r="D82" s="101" t="s">
        <v>24</v>
      </c>
      <c r="E82" s="88"/>
      <c r="F82" s="88"/>
      <c r="G82" s="83">
        <f t="shared" si="17"/>
        <v>7361372</v>
      </c>
      <c r="H82" s="60">
        <f>H83</f>
        <v>7361372</v>
      </c>
      <c r="I82" s="60">
        <f>I83</f>
        <v>0</v>
      </c>
      <c r="J82" s="60">
        <f>J83</f>
        <v>0</v>
      </c>
      <c r="K82" s="66"/>
      <c r="L82" s="66"/>
    </row>
    <row r="83" spans="1:12" ht="23.1" customHeight="1" x14ac:dyDescent="0.2">
      <c r="A83" s="89" t="s">
        <v>51</v>
      </c>
      <c r="B83" s="80"/>
      <c r="C83" s="80"/>
      <c r="D83" s="101" t="s">
        <v>24</v>
      </c>
      <c r="E83" s="88"/>
      <c r="F83" s="88"/>
      <c r="G83" s="83">
        <f t="shared" si="17"/>
        <v>7361372</v>
      </c>
      <c r="H83" s="60">
        <f>H84+H86+H85</f>
        <v>7361372</v>
      </c>
      <c r="I83" s="60">
        <f>I84+I86</f>
        <v>0</v>
      </c>
      <c r="J83" s="60">
        <f>J84+J86</f>
        <v>0</v>
      </c>
      <c r="K83" s="66"/>
      <c r="L83" s="66"/>
    </row>
    <row r="84" spans="1:12" s="5" customFormat="1" ht="31.7" customHeight="1" x14ac:dyDescent="0.3">
      <c r="A84" s="91" t="s">
        <v>205</v>
      </c>
      <c r="B84" s="91" t="s">
        <v>206</v>
      </c>
      <c r="C84" s="91" t="s">
        <v>8</v>
      </c>
      <c r="D84" s="121" t="s">
        <v>99</v>
      </c>
      <c r="E84" s="82"/>
      <c r="F84" s="82"/>
      <c r="G84" s="93">
        <f t="shared" si="17"/>
        <v>267000</v>
      </c>
      <c r="H84" s="94">
        <f>445748-25340-153408</f>
        <v>267000</v>
      </c>
      <c r="I84" s="60"/>
      <c r="J84" s="60"/>
      <c r="K84" s="84"/>
      <c r="L84" s="85"/>
    </row>
    <row r="85" spans="1:12" s="5" customFormat="1" ht="31.7" customHeight="1" x14ac:dyDescent="0.2">
      <c r="A85" s="91" t="s">
        <v>49</v>
      </c>
      <c r="B85" s="91" t="s">
        <v>12</v>
      </c>
      <c r="C85" s="91" t="s">
        <v>25</v>
      </c>
      <c r="D85" s="95" t="s">
        <v>50</v>
      </c>
      <c r="E85" s="82"/>
      <c r="F85" s="82"/>
      <c r="G85" s="93">
        <f t="shared" si="17"/>
        <v>3130712</v>
      </c>
      <c r="H85" s="94">
        <v>3130712</v>
      </c>
      <c r="I85" s="60"/>
      <c r="J85" s="60"/>
      <c r="K85" s="122"/>
      <c r="L85" s="85"/>
    </row>
    <row r="86" spans="1:12" s="5" customFormat="1" ht="56.25" x14ac:dyDescent="0.3">
      <c r="A86" s="91" t="s">
        <v>204</v>
      </c>
      <c r="B86" s="91" t="s">
        <v>203</v>
      </c>
      <c r="C86" s="91" t="s">
        <v>16</v>
      </c>
      <c r="D86" s="92" t="s">
        <v>286</v>
      </c>
      <c r="E86" s="82"/>
      <c r="F86" s="82"/>
      <c r="G86" s="93">
        <f t="shared" si="17"/>
        <v>3963660</v>
      </c>
      <c r="H86" s="94">
        <v>3963660</v>
      </c>
      <c r="I86" s="60"/>
      <c r="J86" s="60"/>
      <c r="K86" s="60"/>
      <c r="L86" s="85"/>
    </row>
    <row r="87" spans="1:12" s="5" customFormat="1" ht="71.45" hidden="1" customHeight="1" x14ac:dyDescent="0.2">
      <c r="A87" s="80"/>
      <c r="B87" s="80"/>
      <c r="C87" s="80"/>
      <c r="D87" s="114"/>
      <c r="E87" s="82" t="s">
        <v>154</v>
      </c>
      <c r="F87" s="82" t="s">
        <v>155</v>
      </c>
      <c r="G87" s="83">
        <f t="shared" si="17"/>
        <v>0</v>
      </c>
      <c r="H87" s="60">
        <f t="shared" ref="H87:J89" si="19">H88</f>
        <v>0</v>
      </c>
      <c r="I87" s="60">
        <f t="shared" si="19"/>
        <v>0</v>
      </c>
      <c r="J87" s="60">
        <f t="shared" si="19"/>
        <v>0</v>
      </c>
      <c r="K87" s="84"/>
      <c r="L87" s="85"/>
    </row>
    <row r="88" spans="1:12" s="5" customFormat="1" ht="25.15" hidden="1" customHeight="1" x14ac:dyDescent="0.2">
      <c r="A88" s="89" t="s">
        <v>64</v>
      </c>
      <c r="B88" s="89"/>
      <c r="C88" s="89"/>
      <c r="D88" s="90" t="s">
        <v>33</v>
      </c>
      <c r="E88" s="82"/>
      <c r="F88" s="82"/>
      <c r="G88" s="83">
        <f t="shared" si="17"/>
        <v>0</v>
      </c>
      <c r="H88" s="60">
        <f t="shared" si="19"/>
        <v>0</v>
      </c>
      <c r="I88" s="60">
        <f t="shared" si="19"/>
        <v>0</v>
      </c>
      <c r="J88" s="60">
        <f t="shared" si="19"/>
        <v>0</v>
      </c>
      <c r="K88" s="84"/>
      <c r="L88" s="85"/>
    </row>
    <row r="89" spans="1:12" s="5" customFormat="1" ht="25.15" hidden="1" customHeight="1" x14ac:dyDescent="0.2">
      <c r="A89" s="89" t="s">
        <v>63</v>
      </c>
      <c r="B89" s="89"/>
      <c r="C89" s="89"/>
      <c r="D89" s="90" t="s">
        <v>33</v>
      </c>
      <c r="E89" s="82"/>
      <c r="F89" s="82"/>
      <c r="G89" s="83">
        <f t="shared" si="17"/>
        <v>0</v>
      </c>
      <c r="H89" s="60">
        <f t="shared" si="19"/>
        <v>0</v>
      </c>
      <c r="I89" s="60">
        <f t="shared" si="19"/>
        <v>0</v>
      </c>
      <c r="J89" s="60">
        <f t="shared" si="19"/>
        <v>0</v>
      </c>
      <c r="K89" s="84"/>
      <c r="L89" s="85"/>
    </row>
    <row r="90" spans="1:12" s="5" customFormat="1" ht="37.5" hidden="1" x14ac:dyDescent="0.3">
      <c r="A90" s="91" t="s">
        <v>65</v>
      </c>
      <c r="B90" s="91" t="s">
        <v>4</v>
      </c>
      <c r="C90" s="91" t="s">
        <v>5</v>
      </c>
      <c r="D90" s="106" t="s">
        <v>66</v>
      </c>
      <c r="E90" s="82"/>
      <c r="F90" s="82"/>
      <c r="G90" s="83">
        <f t="shared" si="17"/>
        <v>0</v>
      </c>
      <c r="H90" s="60"/>
      <c r="I90" s="60"/>
      <c r="J90" s="60"/>
      <c r="K90" s="84"/>
      <c r="L90" s="85"/>
    </row>
    <row r="91" spans="1:12" s="5" customFormat="1" ht="54.75" customHeight="1" x14ac:dyDescent="0.2">
      <c r="A91" s="80"/>
      <c r="B91" s="80"/>
      <c r="C91" s="80"/>
      <c r="D91" s="114"/>
      <c r="E91" s="82" t="s">
        <v>235</v>
      </c>
      <c r="F91" s="82" t="s">
        <v>274</v>
      </c>
      <c r="G91" s="83">
        <f t="shared" si="17"/>
        <v>103000</v>
      </c>
      <c r="H91" s="83">
        <f t="shared" ref="H91:J93" si="20">H92</f>
        <v>103000</v>
      </c>
      <c r="I91" s="60">
        <f t="shared" si="20"/>
        <v>0</v>
      </c>
      <c r="J91" s="60">
        <f t="shared" si="20"/>
        <v>0</v>
      </c>
      <c r="K91" s="84"/>
      <c r="L91" s="85"/>
    </row>
    <row r="92" spans="1:12" s="5" customFormat="1" ht="43.5" customHeight="1" x14ac:dyDescent="0.2">
      <c r="A92" s="89" t="s">
        <v>64</v>
      </c>
      <c r="B92" s="89"/>
      <c r="C92" s="89"/>
      <c r="D92" s="90" t="s">
        <v>33</v>
      </c>
      <c r="E92" s="82"/>
      <c r="F92" s="82"/>
      <c r="G92" s="83">
        <f t="shared" si="17"/>
        <v>103000</v>
      </c>
      <c r="H92" s="83">
        <f t="shared" si="20"/>
        <v>103000</v>
      </c>
      <c r="I92" s="60">
        <f t="shared" si="20"/>
        <v>0</v>
      </c>
      <c r="J92" s="60">
        <f t="shared" si="20"/>
        <v>0</v>
      </c>
      <c r="K92" s="84"/>
      <c r="L92" s="85"/>
    </row>
    <row r="93" spans="1:12" s="5" customFormat="1" ht="39.75" customHeight="1" x14ac:dyDescent="0.2">
      <c r="A93" s="89" t="s">
        <v>63</v>
      </c>
      <c r="B93" s="89"/>
      <c r="C93" s="89"/>
      <c r="D93" s="90" t="s">
        <v>33</v>
      </c>
      <c r="E93" s="82"/>
      <c r="F93" s="82"/>
      <c r="G93" s="83">
        <f t="shared" si="17"/>
        <v>103000</v>
      </c>
      <c r="H93" s="83">
        <f t="shared" si="20"/>
        <v>103000</v>
      </c>
      <c r="I93" s="83">
        <f t="shared" si="20"/>
        <v>0</v>
      </c>
      <c r="J93" s="83">
        <f t="shared" si="20"/>
        <v>0</v>
      </c>
      <c r="K93" s="84"/>
      <c r="L93" s="85"/>
    </row>
    <row r="94" spans="1:12" s="5" customFormat="1" ht="35.450000000000003" customHeight="1" x14ac:dyDescent="0.3">
      <c r="A94" s="91" t="s">
        <v>65</v>
      </c>
      <c r="B94" s="91" t="s">
        <v>4</v>
      </c>
      <c r="C94" s="91" t="s">
        <v>5</v>
      </c>
      <c r="D94" s="106" t="s">
        <v>66</v>
      </c>
      <c r="E94" s="82"/>
      <c r="F94" s="82"/>
      <c r="G94" s="93">
        <f t="shared" si="17"/>
        <v>103000</v>
      </c>
      <c r="H94" s="94">
        <v>103000</v>
      </c>
      <c r="I94" s="60"/>
      <c r="J94" s="60"/>
      <c r="K94" s="84"/>
      <c r="L94" s="85"/>
    </row>
    <row r="95" spans="1:12" s="5" customFormat="1" ht="86.25" customHeight="1" x14ac:dyDescent="0.2">
      <c r="A95" s="80"/>
      <c r="B95" s="80"/>
      <c r="C95" s="80"/>
      <c r="D95" s="114"/>
      <c r="E95" s="82" t="s">
        <v>279</v>
      </c>
      <c r="F95" s="123" t="s">
        <v>281</v>
      </c>
      <c r="G95" s="83">
        <f t="shared" ref="G95:G122" si="21">H95+I95</f>
        <v>48554</v>
      </c>
      <c r="H95" s="60">
        <f t="shared" ref="H95:J97" si="22">H96</f>
        <v>48554</v>
      </c>
      <c r="I95" s="60">
        <f t="shared" si="22"/>
        <v>0</v>
      </c>
      <c r="J95" s="60">
        <f t="shared" si="22"/>
        <v>0</v>
      </c>
      <c r="K95" s="84"/>
      <c r="L95" s="85"/>
    </row>
    <row r="96" spans="1:12" s="5" customFormat="1" ht="60.6" customHeight="1" x14ac:dyDescent="0.2">
      <c r="A96" s="89" t="s">
        <v>101</v>
      </c>
      <c r="B96" s="80"/>
      <c r="C96" s="80"/>
      <c r="D96" s="90" t="s">
        <v>23</v>
      </c>
      <c r="E96" s="105"/>
      <c r="F96" s="105"/>
      <c r="G96" s="83">
        <f t="shared" si="21"/>
        <v>48554</v>
      </c>
      <c r="H96" s="60">
        <f t="shared" si="22"/>
        <v>48554</v>
      </c>
      <c r="I96" s="60">
        <f t="shared" si="22"/>
        <v>0</v>
      </c>
      <c r="J96" s="60">
        <f t="shared" si="22"/>
        <v>0</v>
      </c>
      <c r="K96" s="84"/>
      <c r="L96" s="85"/>
    </row>
    <row r="97" spans="1:12" s="5" customFormat="1" ht="56.25" x14ac:dyDescent="0.2">
      <c r="A97" s="89" t="s">
        <v>100</v>
      </c>
      <c r="B97" s="80"/>
      <c r="C97" s="80"/>
      <c r="D97" s="90" t="s">
        <v>23</v>
      </c>
      <c r="E97" s="105"/>
      <c r="F97" s="105"/>
      <c r="G97" s="83">
        <f t="shared" si="21"/>
        <v>48554</v>
      </c>
      <c r="H97" s="60">
        <f t="shared" si="22"/>
        <v>48554</v>
      </c>
      <c r="I97" s="60">
        <f t="shared" si="22"/>
        <v>0</v>
      </c>
      <c r="J97" s="60">
        <f t="shared" si="22"/>
        <v>0</v>
      </c>
      <c r="K97" s="84"/>
      <c r="L97" s="85"/>
    </row>
    <row r="98" spans="1:12" s="5" customFormat="1" ht="30.75" customHeight="1" x14ac:dyDescent="0.2">
      <c r="A98" s="91" t="s">
        <v>110</v>
      </c>
      <c r="B98" s="91" t="s">
        <v>111</v>
      </c>
      <c r="C98" s="91" t="s">
        <v>21</v>
      </c>
      <c r="D98" s="102" t="s">
        <v>22</v>
      </c>
      <c r="E98" s="105"/>
      <c r="F98" s="124"/>
      <c r="G98" s="93">
        <f t="shared" si="21"/>
        <v>48554</v>
      </c>
      <c r="H98" s="94">
        <v>48554</v>
      </c>
      <c r="I98" s="60"/>
      <c r="J98" s="60"/>
      <c r="K98" s="84"/>
      <c r="L98" s="85"/>
    </row>
    <row r="99" spans="1:12" s="5" customFormat="1" ht="78" customHeight="1" x14ac:dyDescent="0.2">
      <c r="A99" s="80"/>
      <c r="B99" s="80"/>
      <c r="C99" s="80"/>
      <c r="D99" s="114"/>
      <c r="E99" s="125" t="s">
        <v>353</v>
      </c>
      <c r="F99" s="126" t="s">
        <v>283</v>
      </c>
      <c r="G99" s="83">
        <f t="shared" si="21"/>
        <v>367880</v>
      </c>
      <c r="H99" s="60">
        <f>H104+H115+H100+H118</f>
        <v>367880</v>
      </c>
      <c r="I99" s="60">
        <f>I104+I115+I100+I118</f>
        <v>0</v>
      </c>
      <c r="J99" s="60">
        <f>J104+J115+J100+J118</f>
        <v>0</v>
      </c>
      <c r="K99" s="84"/>
      <c r="L99" s="85"/>
    </row>
    <row r="100" spans="1:12" s="5" customFormat="1" ht="34.15" hidden="1" customHeight="1" x14ac:dyDescent="0.2">
      <c r="A100" s="89" t="s">
        <v>52</v>
      </c>
      <c r="B100" s="89"/>
      <c r="C100" s="89"/>
      <c r="D100" s="90" t="s">
        <v>24</v>
      </c>
      <c r="E100" s="105"/>
      <c r="F100" s="105"/>
      <c r="G100" s="83">
        <f t="shared" si="21"/>
        <v>0</v>
      </c>
      <c r="H100" s="60">
        <f>H101</f>
        <v>0</v>
      </c>
      <c r="I100" s="60">
        <f>I101</f>
        <v>0</v>
      </c>
      <c r="J100" s="60">
        <f>J101</f>
        <v>0</v>
      </c>
      <c r="K100" s="84"/>
      <c r="L100" s="85"/>
    </row>
    <row r="101" spans="1:12" s="5" customFormat="1" ht="34.15" hidden="1" customHeight="1" x14ac:dyDescent="0.2">
      <c r="A101" s="89" t="s">
        <v>51</v>
      </c>
      <c r="B101" s="80"/>
      <c r="C101" s="80"/>
      <c r="D101" s="101" t="s">
        <v>24</v>
      </c>
      <c r="E101" s="105"/>
      <c r="F101" s="105"/>
      <c r="G101" s="83">
        <f t="shared" si="21"/>
        <v>0</v>
      </c>
      <c r="H101" s="60">
        <f>H102</f>
        <v>0</v>
      </c>
      <c r="I101" s="60">
        <f>I102+I103</f>
        <v>0</v>
      </c>
      <c r="J101" s="60">
        <f>J102+J103</f>
        <v>0</v>
      </c>
      <c r="K101" s="84"/>
      <c r="L101" s="85"/>
    </row>
    <row r="102" spans="1:12" s="5" customFormat="1" ht="48.75" hidden="1" customHeight="1" x14ac:dyDescent="0.2">
      <c r="A102" s="91" t="s">
        <v>204</v>
      </c>
      <c r="B102" s="91" t="s">
        <v>203</v>
      </c>
      <c r="C102" s="91" t="s">
        <v>16</v>
      </c>
      <c r="D102" s="102" t="s">
        <v>202</v>
      </c>
      <c r="E102" s="105"/>
      <c r="F102" s="105"/>
      <c r="G102" s="83">
        <f t="shared" si="21"/>
        <v>0</v>
      </c>
      <c r="H102" s="60"/>
      <c r="I102" s="60"/>
      <c r="J102" s="60"/>
      <c r="K102" s="84"/>
      <c r="L102" s="85"/>
    </row>
    <row r="103" spans="1:12" s="5" customFormat="1" ht="48.75" hidden="1" customHeight="1" x14ac:dyDescent="0.2">
      <c r="A103" s="91" t="s">
        <v>216</v>
      </c>
      <c r="B103" s="91" t="s">
        <v>217</v>
      </c>
      <c r="C103" s="91" t="s">
        <v>16</v>
      </c>
      <c r="D103" s="102" t="s">
        <v>202</v>
      </c>
      <c r="E103" s="105"/>
      <c r="F103" s="105"/>
      <c r="G103" s="83">
        <f t="shared" si="21"/>
        <v>0</v>
      </c>
      <c r="H103" s="60"/>
      <c r="I103" s="60"/>
      <c r="J103" s="60"/>
      <c r="K103" s="84"/>
      <c r="L103" s="85"/>
    </row>
    <row r="104" spans="1:12" s="5" customFormat="1" ht="76.7" customHeight="1" x14ac:dyDescent="0.2">
      <c r="A104" s="89" t="s">
        <v>101</v>
      </c>
      <c r="B104" s="80"/>
      <c r="C104" s="80"/>
      <c r="D104" s="90" t="s">
        <v>23</v>
      </c>
      <c r="E104" s="105"/>
      <c r="F104" s="105"/>
      <c r="G104" s="83">
        <f t="shared" si="21"/>
        <v>367880</v>
      </c>
      <c r="H104" s="60">
        <f>H105</f>
        <v>367880</v>
      </c>
      <c r="I104" s="60">
        <f>I105</f>
        <v>0</v>
      </c>
      <c r="J104" s="60">
        <f>J105</f>
        <v>0</v>
      </c>
      <c r="K104" s="84"/>
      <c r="L104" s="85"/>
    </row>
    <row r="105" spans="1:12" s="5" customFormat="1" ht="70.5" customHeight="1" x14ac:dyDescent="0.2">
      <c r="A105" s="89" t="s">
        <v>100</v>
      </c>
      <c r="B105" s="80"/>
      <c r="C105" s="80"/>
      <c r="D105" s="90" t="s">
        <v>23</v>
      </c>
      <c r="E105" s="105"/>
      <c r="F105" s="105"/>
      <c r="G105" s="83">
        <f>H105+I105</f>
        <v>367880</v>
      </c>
      <c r="H105" s="60">
        <f>H108+H107+H109+H110+H113+H114+H111+H106+H112</f>
        <v>367880</v>
      </c>
      <c r="I105" s="60">
        <f>I108+I107+I109+I110+I113+I114+I111+I106+I112</f>
        <v>0</v>
      </c>
      <c r="J105" s="60">
        <f>J108+J107+J109+J110+J113+J114+J111+J106+J112</f>
        <v>0</v>
      </c>
      <c r="K105" s="84"/>
      <c r="L105" s="85"/>
    </row>
    <row r="106" spans="1:12" s="5" customFormat="1" ht="37.5" hidden="1" x14ac:dyDescent="0.2">
      <c r="A106" s="91" t="s">
        <v>137</v>
      </c>
      <c r="B106" s="91" t="s">
        <v>77</v>
      </c>
      <c r="C106" s="91" t="s">
        <v>15</v>
      </c>
      <c r="D106" s="102" t="s">
        <v>78</v>
      </c>
      <c r="E106" s="105"/>
      <c r="F106" s="105"/>
      <c r="G106" s="83">
        <f t="shared" si="21"/>
        <v>0</v>
      </c>
      <c r="H106" s="60"/>
      <c r="I106" s="60">
        <f>414600-414600</f>
        <v>0</v>
      </c>
      <c r="J106" s="60">
        <f>414600-414600</f>
        <v>0</v>
      </c>
      <c r="K106" s="84"/>
      <c r="L106" s="85"/>
    </row>
    <row r="107" spans="1:12" s="5" customFormat="1" ht="37.5" hidden="1" x14ac:dyDescent="0.3">
      <c r="A107" s="91" t="s">
        <v>94</v>
      </c>
      <c r="B107" s="91" t="s">
        <v>41</v>
      </c>
      <c r="C107" s="91" t="s">
        <v>15</v>
      </c>
      <c r="D107" s="103" t="s">
        <v>73</v>
      </c>
      <c r="E107" s="105"/>
      <c r="F107" s="105"/>
      <c r="G107" s="83">
        <f t="shared" si="21"/>
        <v>0</v>
      </c>
      <c r="H107" s="94"/>
      <c r="I107" s="94"/>
      <c r="J107" s="94"/>
      <c r="K107" s="84"/>
      <c r="L107" s="85"/>
    </row>
    <row r="108" spans="1:12" s="5" customFormat="1" ht="42" customHeight="1" x14ac:dyDescent="0.3">
      <c r="A108" s="91" t="s">
        <v>167</v>
      </c>
      <c r="B108" s="91" t="s">
        <v>168</v>
      </c>
      <c r="C108" s="91" t="s">
        <v>169</v>
      </c>
      <c r="D108" s="103" t="s">
        <v>180</v>
      </c>
      <c r="E108" s="105"/>
      <c r="F108" s="105"/>
      <c r="G108" s="93">
        <f t="shared" si="21"/>
        <v>367880</v>
      </c>
      <c r="H108" s="94">
        <v>367880</v>
      </c>
      <c r="I108" s="94"/>
      <c r="J108" s="94"/>
      <c r="K108" s="84"/>
      <c r="L108" s="85"/>
    </row>
    <row r="109" spans="1:12" s="5" customFormat="1" hidden="1" x14ac:dyDescent="0.2">
      <c r="A109" s="91" t="s">
        <v>98</v>
      </c>
      <c r="B109" s="91" t="s">
        <v>86</v>
      </c>
      <c r="C109" s="91" t="s">
        <v>44</v>
      </c>
      <c r="D109" s="102" t="s">
        <v>87</v>
      </c>
      <c r="E109" s="105"/>
      <c r="F109" s="105"/>
      <c r="G109" s="93">
        <f t="shared" si="21"/>
        <v>0</v>
      </c>
      <c r="H109" s="94"/>
      <c r="I109" s="94"/>
      <c r="J109" s="94"/>
      <c r="K109" s="84"/>
      <c r="L109" s="85"/>
    </row>
    <row r="110" spans="1:12" s="41" customFormat="1" ht="37.5" hidden="1" x14ac:dyDescent="0.2">
      <c r="A110" s="91" t="s">
        <v>95</v>
      </c>
      <c r="B110" s="91" t="s">
        <v>96</v>
      </c>
      <c r="C110" s="91" t="s">
        <v>45</v>
      </c>
      <c r="D110" s="95" t="s">
        <v>97</v>
      </c>
      <c r="E110" s="105"/>
      <c r="F110" s="105"/>
      <c r="G110" s="93">
        <f t="shared" si="21"/>
        <v>0</v>
      </c>
      <c r="H110" s="94"/>
      <c r="I110" s="94"/>
      <c r="J110" s="94"/>
      <c r="K110" s="84"/>
      <c r="L110" s="85"/>
    </row>
    <row r="111" spans="1:12" s="3" customFormat="1" ht="62.45" hidden="1" customHeight="1" x14ac:dyDescent="0.2">
      <c r="A111" s="91" t="s">
        <v>237</v>
      </c>
      <c r="B111" s="91" t="s">
        <v>238</v>
      </c>
      <c r="C111" s="115" t="s">
        <v>4</v>
      </c>
      <c r="D111" s="127" t="s">
        <v>239</v>
      </c>
      <c r="E111" s="105"/>
      <c r="F111" s="105"/>
      <c r="G111" s="93">
        <f t="shared" si="21"/>
        <v>0</v>
      </c>
      <c r="H111" s="60"/>
      <c r="I111" s="60"/>
      <c r="J111" s="60"/>
      <c r="K111" s="107"/>
      <c r="L111" s="63"/>
    </row>
    <row r="112" spans="1:12" s="5" customFormat="1" ht="37.5" hidden="1" x14ac:dyDescent="0.2">
      <c r="A112" s="91" t="s">
        <v>95</v>
      </c>
      <c r="B112" s="91" t="s">
        <v>96</v>
      </c>
      <c r="C112" s="91" t="s">
        <v>45</v>
      </c>
      <c r="D112" s="95" t="s">
        <v>97</v>
      </c>
      <c r="E112" s="105"/>
      <c r="F112" s="105"/>
      <c r="G112" s="93">
        <f t="shared" si="21"/>
        <v>0</v>
      </c>
      <c r="H112" s="60"/>
      <c r="I112" s="60"/>
      <c r="J112" s="60"/>
      <c r="K112" s="84"/>
      <c r="L112" s="85"/>
    </row>
    <row r="113" spans="1:12" s="5" customFormat="1" ht="37.5" hidden="1" x14ac:dyDescent="0.2">
      <c r="A113" s="91" t="s">
        <v>112</v>
      </c>
      <c r="B113" s="128">
        <v>7370</v>
      </c>
      <c r="C113" s="91" t="s">
        <v>35</v>
      </c>
      <c r="D113" s="95" t="s">
        <v>74</v>
      </c>
      <c r="E113" s="105"/>
      <c r="F113" s="105"/>
      <c r="G113" s="93">
        <f t="shared" si="21"/>
        <v>0</v>
      </c>
      <c r="H113" s="60"/>
      <c r="I113" s="60"/>
      <c r="J113" s="60"/>
      <c r="K113" s="84"/>
      <c r="L113" s="85"/>
    </row>
    <row r="114" spans="1:12" s="5" customFormat="1" ht="37.5" hidden="1" x14ac:dyDescent="0.2">
      <c r="A114" s="91" t="s">
        <v>130</v>
      </c>
      <c r="B114" s="91" t="s">
        <v>131</v>
      </c>
      <c r="C114" s="91" t="s">
        <v>35</v>
      </c>
      <c r="D114" s="95" t="s">
        <v>132</v>
      </c>
      <c r="E114" s="105"/>
      <c r="F114" s="105"/>
      <c r="G114" s="93">
        <f t="shared" si="21"/>
        <v>0</v>
      </c>
      <c r="H114" s="60"/>
      <c r="I114" s="60"/>
      <c r="J114" s="60"/>
      <c r="K114" s="84"/>
      <c r="L114" s="85"/>
    </row>
    <row r="115" spans="1:12" s="5" customFormat="1" ht="37.5" hidden="1" x14ac:dyDescent="0.2">
      <c r="A115" s="129" t="s">
        <v>6</v>
      </c>
      <c r="B115" s="129"/>
      <c r="C115" s="129"/>
      <c r="D115" s="130" t="s">
        <v>37</v>
      </c>
      <c r="E115" s="105"/>
      <c r="F115" s="105"/>
      <c r="G115" s="93">
        <f t="shared" si="21"/>
        <v>0</v>
      </c>
      <c r="H115" s="60">
        <f t="shared" ref="H115:J116" si="23">H116</f>
        <v>0</v>
      </c>
      <c r="I115" s="60">
        <f t="shared" si="23"/>
        <v>0</v>
      </c>
      <c r="J115" s="60">
        <f t="shared" si="23"/>
        <v>0</v>
      </c>
      <c r="K115" s="84"/>
      <c r="L115" s="85"/>
    </row>
    <row r="116" spans="1:12" s="5" customFormat="1" ht="37.5" hidden="1" x14ac:dyDescent="0.2">
      <c r="A116" s="129" t="s">
        <v>7</v>
      </c>
      <c r="B116" s="129"/>
      <c r="C116" s="129"/>
      <c r="D116" s="130" t="s">
        <v>36</v>
      </c>
      <c r="E116" s="105"/>
      <c r="F116" s="105"/>
      <c r="G116" s="93">
        <f t="shared" si="21"/>
        <v>0</v>
      </c>
      <c r="H116" s="60">
        <f t="shared" si="23"/>
        <v>0</v>
      </c>
      <c r="I116" s="60">
        <f t="shared" si="23"/>
        <v>0</v>
      </c>
      <c r="J116" s="60">
        <f t="shared" si="23"/>
        <v>0</v>
      </c>
      <c r="K116" s="84"/>
      <c r="L116" s="85"/>
    </row>
    <row r="117" spans="1:12" s="5" customFormat="1" hidden="1" x14ac:dyDescent="0.2">
      <c r="A117" s="91" t="s">
        <v>170</v>
      </c>
      <c r="B117" s="91" t="s">
        <v>171</v>
      </c>
      <c r="C117" s="91" t="s">
        <v>45</v>
      </c>
      <c r="D117" s="95" t="s">
        <v>172</v>
      </c>
      <c r="E117" s="105"/>
      <c r="F117" s="105"/>
      <c r="G117" s="93">
        <f t="shared" si="21"/>
        <v>0</v>
      </c>
      <c r="H117" s="60"/>
      <c r="I117" s="60"/>
      <c r="J117" s="60"/>
      <c r="K117" s="84"/>
      <c r="L117" s="85"/>
    </row>
    <row r="118" spans="1:12" s="5" customFormat="1" hidden="1" x14ac:dyDescent="0.2">
      <c r="A118" s="89" t="s">
        <v>52</v>
      </c>
      <c r="B118" s="91"/>
      <c r="C118" s="91"/>
      <c r="D118" s="101" t="s">
        <v>24</v>
      </c>
      <c r="E118" s="105"/>
      <c r="F118" s="105"/>
      <c r="G118" s="93">
        <f t="shared" si="21"/>
        <v>0</v>
      </c>
      <c r="H118" s="60">
        <f>H119</f>
        <v>0</v>
      </c>
      <c r="I118" s="60">
        <f>I119</f>
        <v>0</v>
      </c>
      <c r="J118" s="60">
        <f>J119</f>
        <v>0</v>
      </c>
      <c r="K118" s="84"/>
      <c r="L118" s="85"/>
    </row>
    <row r="119" spans="1:12" s="5" customFormat="1" hidden="1" x14ac:dyDescent="0.2">
      <c r="A119" s="89" t="s">
        <v>51</v>
      </c>
      <c r="B119" s="91"/>
      <c r="C119" s="91"/>
      <c r="D119" s="101" t="s">
        <v>24</v>
      </c>
      <c r="E119" s="105"/>
      <c r="F119" s="105"/>
      <c r="G119" s="93">
        <f t="shared" si="21"/>
        <v>0</v>
      </c>
      <c r="H119" s="60">
        <f>H121</f>
        <v>0</v>
      </c>
      <c r="I119" s="60">
        <f>I121+I120</f>
        <v>0</v>
      </c>
      <c r="J119" s="60">
        <f>J121+J120</f>
        <v>0</v>
      </c>
      <c r="K119" s="84"/>
      <c r="L119" s="85"/>
    </row>
    <row r="120" spans="1:12" s="7" customFormat="1" ht="37.5" hidden="1" x14ac:dyDescent="0.2">
      <c r="A120" s="80" t="s">
        <v>216</v>
      </c>
      <c r="B120" s="91" t="s">
        <v>217</v>
      </c>
      <c r="C120" s="91" t="s">
        <v>16</v>
      </c>
      <c r="D120" s="81" t="s">
        <v>218</v>
      </c>
      <c r="E120" s="131"/>
      <c r="F120" s="131"/>
      <c r="G120" s="93">
        <f t="shared" si="21"/>
        <v>0</v>
      </c>
      <c r="H120" s="94"/>
      <c r="I120" s="60"/>
      <c r="J120" s="60"/>
      <c r="K120" s="132"/>
      <c r="L120" s="133"/>
    </row>
    <row r="121" spans="1:12" s="5" customFormat="1" ht="30.2" hidden="1" customHeight="1" x14ac:dyDescent="0.2">
      <c r="A121" s="91" t="s">
        <v>174</v>
      </c>
      <c r="B121" s="91" t="s">
        <v>173</v>
      </c>
      <c r="C121" s="91" t="s">
        <v>45</v>
      </c>
      <c r="D121" s="134" t="s">
        <v>175</v>
      </c>
      <c r="E121" s="105"/>
      <c r="F121" s="105"/>
      <c r="G121" s="93">
        <f t="shared" si="21"/>
        <v>0</v>
      </c>
      <c r="H121" s="60"/>
      <c r="I121" s="60"/>
      <c r="J121" s="60"/>
      <c r="K121" s="84"/>
      <c r="L121" s="85"/>
    </row>
    <row r="122" spans="1:12" s="5" customFormat="1" ht="153.75" hidden="1" customHeight="1" x14ac:dyDescent="0.2">
      <c r="A122" s="91"/>
      <c r="B122" s="91"/>
      <c r="C122" s="91"/>
      <c r="D122" s="135" t="s">
        <v>297</v>
      </c>
      <c r="E122" s="105"/>
      <c r="F122" s="105"/>
      <c r="G122" s="136">
        <f t="shared" si="21"/>
        <v>0</v>
      </c>
      <c r="H122" s="137"/>
      <c r="I122" s="138"/>
      <c r="J122" s="138"/>
      <c r="K122" s="84"/>
      <c r="L122" s="85"/>
    </row>
    <row r="123" spans="1:12" s="5" customFormat="1" ht="96.75" customHeight="1" x14ac:dyDescent="0.2">
      <c r="A123" s="80"/>
      <c r="B123" s="80"/>
      <c r="C123" s="80"/>
      <c r="D123" s="114"/>
      <c r="E123" s="82" t="s">
        <v>278</v>
      </c>
      <c r="F123" s="123" t="s">
        <v>312</v>
      </c>
      <c r="G123" s="83">
        <f>H123+I123</f>
        <v>24162196</v>
      </c>
      <c r="H123" s="60">
        <f>H125</f>
        <v>23492690</v>
      </c>
      <c r="I123" s="60">
        <f t="shared" ref="I123:J123" si="24">I125</f>
        <v>669506</v>
      </c>
      <c r="J123" s="60">
        <f t="shared" si="24"/>
        <v>625926</v>
      </c>
      <c r="K123" s="84"/>
      <c r="L123" s="85"/>
    </row>
    <row r="124" spans="1:12" s="5" customFormat="1" ht="23.25" customHeight="1" x14ac:dyDescent="0.2">
      <c r="A124" s="80"/>
      <c r="B124" s="80"/>
      <c r="C124" s="80"/>
      <c r="D124" s="114"/>
      <c r="E124" s="105" t="s">
        <v>3</v>
      </c>
      <c r="F124" s="105"/>
      <c r="G124" s="83">
        <f>H124+I124</f>
        <v>0</v>
      </c>
      <c r="H124" s="60"/>
      <c r="I124" s="60"/>
      <c r="J124" s="60"/>
      <c r="K124" s="84"/>
      <c r="L124" s="85"/>
    </row>
    <row r="125" spans="1:12" s="5" customFormat="1" ht="56.25" x14ac:dyDescent="0.2">
      <c r="A125" s="89" t="s">
        <v>101</v>
      </c>
      <c r="B125" s="80"/>
      <c r="C125" s="80"/>
      <c r="D125" s="90" t="s">
        <v>23</v>
      </c>
      <c r="E125" s="105"/>
      <c r="F125" s="105"/>
      <c r="G125" s="83">
        <f t="shared" ref="G125:G179" si="25">H125+I125</f>
        <v>24162196</v>
      </c>
      <c r="H125" s="60">
        <f>H126</f>
        <v>23492690</v>
      </c>
      <c r="I125" s="60">
        <f>I126</f>
        <v>669506</v>
      </c>
      <c r="J125" s="60">
        <f>J126</f>
        <v>625926</v>
      </c>
      <c r="K125" s="84"/>
      <c r="L125" s="85"/>
    </row>
    <row r="126" spans="1:12" s="5" customFormat="1" ht="56.25" x14ac:dyDescent="0.2">
      <c r="A126" s="89" t="s">
        <v>100</v>
      </c>
      <c r="B126" s="80"/>
      <c r="C126" s="80"/>
      <c r="D126" s="90" t="s">
        <v>23</v>
      </c>
      <c r="E126" s="105"/>
      <c r="F126" s="105"/>
      <c r="G126" s="83">
        <f>H126+I126</f>
        <v>24162196</v>
      </c>
      <c r="H126" s="60">
        <f>SUM(H127:H141)</f>
        <v>23492690</v>
      </c>
      <c r="I126" s="60">
        <f>SUM(I127:I141)</f>
        <v>669506</v>
      </c>
      <c r="J126" s="60">
        <f t="shared" ref="J126" si="26">SUM(J127:J141)</f>
        <v>625926</v>
      </c>
      <c r="K126" s="84"/>
      <c r="L126" s="85"/>
    </row>
    <row r="127" spans="1:12" s="5" customFormat="1" ht="37.5" x14ac:dyDescent="0.2">
      <c r="A127" s="91" t="s">
        <v>190</v>
      </c>
      <c r="B127" s="91" t="s">
        <v>103</v>
      </c>
      <c r="C127" s="91" t="s">
        <v>13</v>
      </c>
      <c r="D127" s="102" t="s">
        <v>142</v>
      </c>
      <c r="E127" s="105"/>
      <c r="F127" s="105"/>
      <c r="G127" s="93">
        <f>H127+I127</f>
        <v>100000</v>
      </c>
      <c r="H127" s="94">
        <v>100000</v>
      </c>
      <c r="I127" s="60"/>
      <c r="J127" s="60"/>
      <c r="K127" s="84"/>
      <c r="L127" s="85"/>
    </row>
    <row r="128" spans="1:12" s="5" customFormat="1" ht="37.5" hidden="1" x14ac:dyDescent="0.3">
      <c r="A128" s="91" t="s">
        <v>136</v>
      </c>
      <c r="B128" s="91" t="s">
        <v>75</v>
      </c>
      <c r="C128" s="91" t="s">
        <v>15</v>
      </c>
      <c r="D128" s="103" t="s">
        <v>76</v>
      </c>
      <c r="E128" s="105"/>
      <c r="F128" s="105"/>
      <c r="G128" s="83">
        <f t="shared" si="25"/>
        <v>0</v>
      </c>
      <c r="H128" s="60"/>
      <c r="I128" s="60"/>
      <c r="J128" s="60"/>
      <c r="K128" s="84"/>
      <c r="L128" s="85"/>
    </row>
    <row r="129" spans="1:12" s="5" customFormat="1" ht="56.25" x14ac:dyDescent="0.2">
      <c r="A129" s="91" t="s">
        <v>138</v>
      </c>
      <c r="B129" s="91" t="s">
        <v>139</v>
      </c>
      <c r="C129" s="91" t="s">
        <v>15</v>
      </c>
      <c r="D129" s="95" t="s">
        <v>346</v>
      </c>
      <c r="E129" s="105"/>
      <c r="F129" s="105"/>
      <c r="G129" s="93">
        <f t="shared" si="25"/>
        <v>196726</v>
      </c>
      <c r="H129" s="93"/>
      <c r="I129" s="93">
        <v>196726</v>
      </c>
      <c r="J129" s="93">
        <v>196726</v>
      </c>
      <c r="K129" s="84"/>
      <c r="L129" s="85"/>
    </row>
    <row r="130" spans="1:12" s="5" customFormat="1" ht="37.5" hidden="1" x14ac:dyDescent="0.2">
      <c r="A130" s="91" t="s">
        <v>137</v>
      </c>
      <c r="B130" s="91" t="s">
        <v>77</v>
      </c>
      <c r="C130" s="91" t="s">
        <v>15</v>
      </c>
      <c r="D130" s="102" t="s">
        <v>78</v>
      </c>
      <c r="E130" s="105"/>
      <c r="F130" s="105"/>
      <c r="G130" s="83">
        <f t="shared" si="25"/>
        <v>0</v>
      </c>
      <c r="H130" s="60"/>
      <c r="I130" s="60"/>
      <c r="J130" s="60"/>
      <c r="K130" s="84"/>
      <c r="L130" s="85"/>
    </row>
    <row r="131" spans="1:12" s="5" customFormat="1" ht="56.25" hidden="1" x14ac:dyDescent="0.2">
      <c r="A131" s="91" t="s">
        <v>138</v>
      </c>
      <c r="B131" s="91" t="s">
        <v>139</v>
      </c>
      <c r="C131" s="91" t="s">
        <v>15</v>
      </c>
      <c r="D131" s="102" t="s">
        <v>140</v>
      </c>
      <c r="E131" s="105"/>
      <c r="F131" s="105"/>
      <c r="G131" s="93">
        <f t="shared" si="25"/>
        <v>0</v>
      </c>
      <c r="H131" s="94"/>
      <c r="I131" s="94"/>
      <c r="J131" s="94"/>
      <c r="K131" s="84"/>
      <c r="L131" s="85"/>
    </row>
    <row r="132" spans="1:12" s="5" customFormat="1" ht="75" hidden="1" x14ac:dyDescent="0.2">
      <c r="A132" s="91" t="s">
        <v>186</v>
      </c>
      <c r="B132" s="128">
        <v>6020</v>
      </c>
      <c r="C132" s="91" t="s">
        <v>15</v>
      </c>
      <c r="D132" s="102" t="s">
        <v>187</v>
      </c>
      <c r="E132" s="105"/>
      <c r="F132" s="105"/>
      <c r="G132" s="93">
        <f t="shared" si="25"/>
        <v>0</v>
      </c>
      <c r="H132" s="94"/>
      <c r="I132" s="94"/>
      <c r="J132" s="94"/>
      <c r="K132" s="84"/>
      <c r="L132" s="85"/>
    </row>
    <row r="133" spans="1:12" s="5" customFormat="1" ht="41.45" customHeight="1" x14ac:dyDescent="0.3">
      <c r="A133" s="91" t="s">
        <v>94</v>
      </c>
      <c r="B133" s="91" t="s">
        <v>41</v>
      </c>
      <c r="C133" s="91" t="s">
        <v>15</v>
      </c>
      <c r="D133" s="103" t="s">
        <v>73</v>
      </c>
      <c r="E133" s="105"/>
      <c r="F133" s="105"/>
      <c r="G133" s="93">
        <f t="shared" si="25"/>
        <v>22921890</v>
      </c>
      <c r="H133" s="94">
        <v>22492690</v>
      </c>
      <c r="I133" s="94">
        <v>429200</v>
      </c>
      <c r="J133" s="94">
        <v>429200</v>
      </c>
      <c r="K133" s="84"/>
      <c r="L133" s="85"/>
    </row>
    <row r="134" spans="1:12" s="5" customFormat="1" ht="131.25" hidden="1" x14ac:dyDescent="0.3">
      <c r="A134" s="91" t="s">
        <v>261</v>
      </c>
      <c r="B134" s="91" t="s">
        <v>262</v>
      </c>
      <c r="C134" s="91" t="s">
        <v>169</v>
      </c>
      <c r="D134" s="103" t="s">
        <v>263</v>
      </c>
      <c r="E134" s="105"/>
      <c r="F134" s="105"/>
      <c r="G134" s="93">
        <f t="shared" si="25"/>
        <v>0</v>
      </c>
      <c r="H134" s="94"/>
      <c r="I134" s="94"/>
      <c r="J134" s="94"/>
      <c r="K134" s="84"/>
      <c r="L134" s="85"/>
    </row>
    <row r="135" spans="1:12" s="5" customFormat="1" ht="37.5" hidden="1" x14ac:dyDescent="0.3">
      <c r="A135" s="91" t="s">
        <v>167</v>
      </c>
      <c r="B135" s="91" t="s">
        <v>168</v>
      </c>
      <c r="C135" s="91" t="s">
        <v>169</v>
      </c>
      <c r="D135" s="103" t="s">
        <v>180</v>
      </c>
      <c r="E135" s="105"/>
      <c r="F135" s="105"/>
      <c r="G135" s="93">
        <f t="shared" si="25"/>
        <v>0</v>
      </c>
      <c r="H135" s="94"/>
      <c r="I135" s="94"/>
      <c r="J135" s="94"/>
      <c r="K135" s="84"/>
      <c r="L135" s="85"/>
    </row>
    <row r="136" spans="1:12" s="5" customFormat="1" ht="37.5" hidden="1" x14ac:dyDescent="0.2">
      <c r="A136" s="91" t="s">
        <v>136</v>
      </c>
      <c r="B136" s="91" t="s">
        <v>75</v>
      </c>
      <c r="C136" s="91" t="s">
        <v>184</v>
      </c>
      <c r="D136" s="95" t="s">
        <v>247</v>
      </c>
      <c r="E136" s="105"/>
      <c r="F136" s="105"/>
      <c r="G136" s="93">
        <f t="shared" si="25"/>
        <v>0</v>
      </c>
      <c r="H136" s="94"/>
      <c r="I136" s="94">
        <f>2378977-2378977</f>
        <v>0</v>
      </c>
      <c r="J136" s="94">
        <f>2378977-2378977</f>
        <v>0</v>
      </c>
      <c r="K136" s="84"/>
      <c r="L136" s="85"/>
    </row>
    <row r="137" spans="1:12" s="5" customFormat="1" ht="37.5" hidden="1" x14ac:dyDescent="0.2">
      <c r="A137" s="91" t="s">
        <v>194</v>
      </c>
      <c r="B137" s="91" t="s">
        <v>195</v>
      </c>
      <c r="C137" s="91" t="s">
        <v>45</v>
      </c>
      <c r="D137" s="95" t="s">
        <v>196</v>
      </c>
      <c r="E137" s="105"/>
      <c r="F137" s="105"/>
      <c r="G137" s="93">
        <f t="shared" si="25"/>
        <v>0</v>
      </c>
      <c r="H137" s="94"/>
      <c r="I137" s="94"/>
      <c r="J137" s="94"/>
      <c r="K137" s="84"/>
      <c r="L137" s="85"/>
    </row>
    <row r="138" spans="1:12" s="5" customFormat="1" ht="60" customHeight="1" x14ac:dyDescent="0.2">
      <c r="A138" s="91" t="s">
        <v>133</v>
      </c>
      <c r="B138" s="91" t="s">
        <v>134</v>
      </c>
      <c r="C138" s="91" t="s">
        <v>39</v>
      </c>
      <c r="D138" s="95" t="s">
        <v>135</v>
      </c>
      <c r="E138" s="105"/>
      <c r="F138" s="105"/>
      <c r="G138" s="93">
        <f t="shared" si="25"/>
        <v>900000</v>
      </c>
      <c r="H138" s="94">
        <v>900000</v>
      </c>
      <c r="I138" s="94"/>
      <c r="J138" s="94"/>
      <c r="K138" s="84"/>
      <c r="L138" s="85"/>
    </row>
    <row r="139" spans="1:12" s="5" customFormat="1" ht="42" hidden="1" customHeight="1" x14ac:dyDescent="0.2">
      <c r="A139" s="91" t="s">
        <v>128</v>
      </c>
      <c r="B139" s="91" t="s">
        <v>115</v>
      </c>
      <c r="C139" s="91" t="s">
        <v>35</v>
      </c>
      <c r="D139" s="95" t="s">
        <v>116</v>
      </c>
      <c r="E139" s="105"/>
      <c r="F139" s="105"/>
      <c r="G139" s="93">
        <f t="shared" si="25"/>
        <v>0</v>
      </c>
      <c r="H139" s="94"/>
      <c r="I139" s="94"/>
      <c r="J139" s="94"/>
      <c r="K139" s="84"/>
      <c r="L139" s="85"/>
    </row>
    <row r="140" spans="1:12" s="5" customFormat="1" ht="153.75" customHeight="1" x14ac:dyDescent="0.2">
      <c r="A140" s="91" t="s">
        <v>164</v>
      </c>
      <c r="B140" s="91" t="s">
        <v>163</v>
      </c>
      <c r="C140" s="91" t="s">
        <v>35</v>
      </c>
      <c r="D140" s="95" t="s">
        <v>162</v>
      </c>
      <c r="E140" s="105"/>
      <c r="F140" s="105"/>
      <c r="G140" s="93">
        <f t="shared" si="25"/>
        <v>43580</v>
      </c>
      <c r="H140" s="94"/>
      <c r="I140" s="94">
        <v>43580</v>
      </c>
      <c r="J140" s="94"/>
      <c r="K140" s="84"/>
      <c r="L140" s="85"/>
    </row>
    <row r="141" spans="1:12" s="26" customFormat="1" ht="37.5" hidden="1" x14ac:dyDescent="0.2">
      <c r="A141" s="91" t="s">
        <v>130</v>
      </c>
      <c r="B141" s="91" t="s">
        <v>131</v>
      </c>
      <c r="C141" s="91" t="s">
        <v>35</v>
      </c>
      <c r="D141" s="95" t="s">
        <v>325</v>
      </c>
      <c r="E141" s="105"/>
      <c r="F141" s="105"/>
      <c r="G141" s="93">
        <f t="shared" si="25"/>
        <v>0</v>
      </c>
      <c r="H141" s="94"/>
      <c r="I141" s="94"/>
      <c r="J141" s="94"/>
      <c r="K141" s="84"/>
      <c r="L141" s="85"/>
    </row>
    <row r="142" spans="1:12" s="5" customFormat="1" ht="105.6" customHeight="1" x14ac:dyDescent="0.2">
      <c r="A142" s="91"/>
      <c r="B142" s="91"/>
      <c r="C142" s="91"/>
      <c r="D142" s="95"/>
      <c r="E142" s="82" t="s">
        <v>360</v>
      </c>
      <c r="F142" s="123" t="s">
        <v>283</v>
      </c>
      <c r="G142" s="83">
        <f>H142</f>
        <v>12965000</v>
      </c>
      <c r="H142" s="60">
        <f>H143</f>
        <v>12965000</v>
      </c>
      <c r="I142" s="60">
        <f t="shared" ref="I142:J144" si="27">I143</f>
        <v>0</v>
      </c>
      <c r="J142" s="60">
        <f t="shared" si="27"/>
        <v>0</v>
      </c>
      <c r="K142" s="84"/>
      <c r="L142" s="85"/>
    </row>
    <row r="143" spans="1:12" s="35" customFormat="1" ht="60.4" customHeight="1" x14ac:dyDescent="0.2">
      <c r="A143" s="89" t="s">
        <v>101</v>
      </c>
      <c r="B143" s="80"/>
      <c r="C143" s="80"/>
      <c r="D143" s="90" t="s">
        <v>23</v>
      </c>
      <c r="E143" s="105"/>
      <c r="F143" s="105"/>
      <c r="G143" s="93">
        <f>H143</f>
        <v>12965000</v>
      </c>
      <c r="H143" s="94">
        <f>H144</f>
        <v>12965000</v>
      </c>
      <c r="I143" s="94">
        <f t="shared" si="27"/>
        <v>0</v>
      </c>
      <c r="J143" s="94">
        <f t="shared" si="27"/>
        <v>0</v>
      </c>
      <c r="K143" s="84"/>
      <c r="L143" s="85"/>
    </row>
    <row r="144" spans="1:12" s="35" customFormat="1" ht="60.4" customHeight="1" x14ac:dyDescent="0.2">
      <c r="A144" s="89" t="s">
        <v>100</v>
      </c>
      <c r="B144" s="80"/>
      <c r="C144" s="80"/>
      <c r="D144" s="90" t="s">
        <v>23</v>
      </c>
      <c r="E144" s="105"/>
      <c r="F144" s="105"/>
      <c r="G144" s="93">
        <f>H144</f>
        <v>12965000</v>
      </c>
      <c r="H144" s="94">
        <f>H145</f>
        <v>12965000</v>
      </c>
      <c r="I144" s="94">
        <f t="shared" si="27"/>
        <v>0</v>
      </c>
      <c r="J144" s="94">
        <f t="shared" si="27"/>
        <v>0</v>
      </c>
      <c r="K144" s="84"/>
      <c r="L144" s="85"/>
    </row>
    <row r="145" spans="1:12" s="35" customFormat="1" ht="131.25" x14ac:dyDescent="0.3">
      <c r="A145" s="91" t="s">
        <v>261</v>
      </c>
      <c r="B145" s="91" t="s">
        <v>262</v>
      </c>
      <c r="C145" s="91" t="s">
        <v>169</v>
      </c>
      <c r="D145" s="103" t="s">
        <v>263</v>
      </c>
      <c r="E145" s="105"/>
      <c r="F145" s="105"/>
      <c r="G145" s="93">
        <f>H145</f>
        <v>12965000</v>
      </c>
      <c r="H145" s="94">
        <v>12965000</v>
      </c>
      <c r="I145" s="94"/>
      <c r="J145" s="94"/>
      <c r="K145" s="84"/>
      <c r="L145" s="85"/>
    </row>
    <row r="146" spans="1:12" s="5" customFormat="1" ht="58.7" customHeight="1" x14ac:dyDescent="0.2">
      <c r="A146" s="80"/>
      <c r="B146" s="80"/>
      <c r="C146" s="80"/>
      <c r="D146" s="139"/>
      <c r="E146" s="82" t="s">
        <v>246</v>
      </c>
      <c r="F146" s="82" t="s">
        <v>266</v>
      </c>
      <c r="G146" s="83">
        <f t="shared" si="25"/>
        <v>973467</v>
      </c>
      <c r="H146" s="60">
        <f>H148+H151</f>
        <v>973467</v>
      </c>
      <c r="I146" s="60">
        <f>I148+I151</f>
        <v>0</v>
      </c>
      <c r="J146" s="60">
        <f>J148+J151</f>
        <v>0</v>
      </c>
      <c r="K146" s="84"/>
      <c r="L146" s="85"/>
    </row>
    <row r="147" spans="1:12" s="5" customFormat="1" ht="21.75" customHeight="1" x14ac:dyDescent="0.2">
      <c r="A147" s="80"/>
      <c r="B147" s="80"/>
      <c r="C147" s="80"/>
      <c r="D147" s="139"/>
      <c r="E147" s="105" t="s">
        <v>3</v>
      </c>
      <c r="F147" s="105"/>
      <c r="G147" s="83">
        <f t="shared" si="25"/>
        <v>0</v>
      </c>
      <c r="H147" s="60"/>
      <c r="I147" s="60"/>
      <c r="J147" s="60"/>
      <c r="K147" s="84"/>
      <c r="L147" s="85"/>
    </row>
    <row r="148" spans="1:12" ht="23.1" customHeight="1" x14ac:dyDescent="0.2">
      <c r="A148" s="89" t="s">
        <v>52</v>
      </c>
      <c r="B148" s="80"/>
      <c r="C148" s="80"/>
      <c r="D148" s="101" t="s">
        <v>24</v>
      </c>
      <c r="E148" s="88"/>
      <c r="F148" s="88"/>
      <c r="G148" s="83">
        <f t="shared" si="25"/>
        <v>217467</v>
      </c>
      <c r="H148" s="60">
        <f t="shared" ref="H148:J149" si="28">H149</f>
        <v>217467</v>
      </c>
      <c r="I148" s="60">
        <f t="shared" si="28"/>
        <v>0</v>
      </c>
      <c r="J148" s="60">
        <f t="shared" si="28"/>
        <v>0</v>
      </c>
      <c r="K148" s="66"/>
      <c r="L148" s="66"/>
    </row>
    <row r="149" spans="1:12" ht="23.45" customHeight="1" x14ac:dyDescent="0.2">
      <c r="A149" s="89" t="s">
        <v>51</v>
      </c>
      <c r="B149" s="80"/>
      <c r="C149" s="80"/>
      <c r="D149" s="101" t="s">
        <v>24</v>
      </c>
      <c r="E149" s="88"/>
      <c r="F149" s="88"/>
      <c r="G149" s="83">
        <f t="shared" si="25"/>
        <v>217467</v>
      </c>
      <c r="H149" s="60">
        <f t="shared" si="28"/>
        <v>217467</v>
      </c>
      <c r="I149" s="60">
        <f t="shared" si="28"/>
        <v>0</v>
      </c>
      <c r="J149" s="60">
        <f t="shared" si="28"/>
        <v>0</v>
      </c>
      <c r="K149" s="66"/>
      <c r="L149" s="66"/>
    </row>
    <row r="150" spans="1:12" ht="93.75" x14ac:dyDescent="0.2">
      <c r="A150" s="91" t="s">
        <v>79</v>
      </c>
      <c r="B150" s="91" t="s">
        <v>30</v>
      </c>
      <c r="C150" s="91" t="s">
        <v>9</v>
      </c>
      <c r="D150" s="134" t="s">
        <v>80</v>
      </c>
      <c r="E150" s="88"/>
      <c r="F150" s="88"/>
      <c r="G150" s="93">
        <f t="shared" si="25"/>
        <v>217467</v>
      </c>
      <c r="H150" s="94">
        <v>217467</v>
      </c>
      <c r="I150" s="60"/>
      <c r="J150" s="60"/>
      <c r="K150" s="66"/>
      <c r="L150" s="66"/>
    </row>
    <row r="151" spans="1:12" ht="37.5" x14ac:dyDescent="0.2">
      <c r="A151" s="89" t="s">
        <v>48</v>
      </c>
      <c r="B151" s="89"/>
      <c r="C151" s="89"/>
      <c r="D151" s="90" t="s">
        <v>18</v>
      </c>
      <c r="E151" s="88"/>
      <c r="F151" s="88"/>
      <c r="G151" s="83">
        <f t="shared" si="25"/>
        <v>756000</v>
      </c>
      <c r="H151" s="60">
        <f>H152</f>
        <v>756000</v>
      </c>
      <c r="I151" s="60">
        <f>I152</f>
        <v>0</v>
      </c>
      <c r="J151" s="60">
        <f>J152</f>
        <v>0</v>
      </c>
      <c r="K151" s="66"/>
      <c r="L151" s="66"/>
    </row>
    <row r="152" spans="1:12" ht="37.5" x14ac:dyDescent="0.2">
      <c r="A152" s="89" t="s">
        <v>47</v>
      </c>
      <c r="B152" s="89"/>
      <c r="C152" s="89"/>
      <c r="D152" s="90" t="s">
        <v>18</v>
      </c>
      <c r="E152" s="88"/>
      <c r="F152" s="88"/>
      <c r="G152" s="83">
        <f t="shared" si="25"/>
        <v>756000</v>
      </c>
      <c r="H152" s="60">
        <f>H153</f>
        <v>756000</v>
      </c>
      <c r="I152" s="60"/>
      <c r="J152" s="60"/>
      <c r="K152" s="66"/>
      <c r="L152" s="66"/>
    </row>
    <row r="153" spans="1:12" s="20" customFormat="1" ht="93.75" x14ac:dyDescent="0.2">
      <c r="A153" s="91" t="s">
        <v>157</v>
      </c>
      <c r="B153" s="91" t="s">
        <v>30</v>
      </c>
      <c r="C153" s="91" t="s">
        <v>9</v>
      </c>
      <c r="D153" s="134" t="s">
        <v>80</v>
      </c>
      <c r="E153" s="88"/>
      <c r="F153" s="88"/>
      <c r="G153" s="93">
        <f t="shared" si="25"/>
        <v>756000</v>
      </c>
      <c r="H153" s="94">
        <v>756000</v>
      </c>
      <c r="I153" s="94"/>
      <c r="J153" s="94"/>
      <c r="K153" s="66"/>
      <c r="L153" s="66"/>
    </row>
    <row r="154" spans="1:12" ht="53.1" customHeight="1" x14ac:dyDescent="0.2">
      <c r="A154" s="80"/>
      <c r="B154" s="80"/>
      <c r="C154" s="80"/>
      <c r="D154" s="81"/>
      <c r="E154" s="82" t="s">
        <v>309</v>
      </c>
      <c r="F154" s="82" t="s">
        <v>314</v>
      </c>
      <c r="G154" s="83">
        <f t="shared" si="25"/>
        <v>289700</v>
      </c>
      <c r="H154" s="60">
        <f>H156</f>
        <v>289700</v>
      </c>
      <c r="I154" s="60">
        <f>I156</f>
        <v>0</v>
      </c>
      <c r="J154" s="60">
        <f>J156</f>
        <v>0</v>
      </c>
      <c r="K154" s="66"/>
      <c r="L154" s="66"/>
    </row>
    <row r="155" spans="1:12" ht="22.7" customHeight="1" x14ac:dyDescent="0.2">
      <c r="A155" s="80"/>
      <c r="B155" s="80"/>
      <c r="C155" s="80"/>
      <c r="D155" s="81"/>
      <c r="E155" s="88" t="s">
        <v>3</v>
      </c>
      <c r="F155" s="88"/>
      <c r="G155" s="83">
        <f t="shared" si="25"/>
        <v>0</v>
      </c>
      <c r="H155" s="60"/>
      <c r="I155" s="60"/>
      <c r="J155" s="60"/>
      <c r="K155" s="66"/>
      <c r="L155" s="66"/>
    </row>
    <row r="156" spans="1:12" s="5" customFormat="1" ht="25.5" customHeight="1" x14ac:dyDescent="0.2">
      <c r="A156" s="89" t="s">
        <v>6</v>
      </c>
      <c r="B156" s="89"/>
      <c r="C156" s="89"/>
      <c r="D156" s="90" t="s">
        <v>37</v>
      </c>
      <c r="E156" s="88"/>
      <c r="F156" s="88"/>
      <c r="G156" s="83">
        <f t="shared" si="25"/>
        <v>289700</v>
      </c>
      <c r="H156" s="60">
        <f t="shared" ref="H156:J156" si="29">H157</f>
        <v>289700</v>
      </c>
      <c r="I156" s="60">
        <f t="shared" si="29"/>
        <v>0</v>
      </c>
      <c r="J156" s="60">
        <f t="shared" si="29"/>
        <v>0</v>
      </c>
      <c r="K156" s="84"/>
      <c r="L156" s="85"/>
    </row>
    <row r="157" spans="1:12" s="5" customFormat="1" ht="33.6" customHeight="1" x14ac:dyDescent="0.2">
      <c r="A157" s="89" t="s">
        <v>7</v>
      </c>
      <c r="B157" s="89"/>
      <c r="C157" s="89"/>
      <c r="D157" s="90" t="s">
        <v>36</v>
      </c>
      <c r="E157" s="88"/>
      <c r="F157" s="88"/>
      <c r="G157" s="83">
        <f t="shared" si="25"/>
        <v>289700</v>
      </c>
      <c r="H157" s="60">
        <f>H158+H159</f>
        <v>289700</v>
      </c>
      <c r="I157" s="60">
        <f t="shared" ref="I157:J157" si="30">I158+I159</f>
        <v>0</v>
      </c>
      <c r="J157" s="60">
        <f t="shared" si="30"/>
        <v>0</v>
      </c>
      <c r="K157" s="84"/>
      <c r="L157" s="85"/>
    </row>
    <row r="158" spans="1:12" s="5" customFormat="1" ht="45.75" customHeight="1" x14ac:dyDescent="0.2">
      <c r="A158" s="91" t="s">
        <v>113</v>
      </c>
      <c r="B158" s="91" t="s">
        <v>114</v>
      </c>
      <c r="C158" s="91" t="s">
        <v>17</v>
      </c>
      <c r="D158" s="95" t="s">
        <v>193</v>
      </c>
      <c r="E158" s="88"/>
      <c r="F158" s="88"/>
      <c r="G158" s="93">
        <f t="shared" si="25"/>
        <v>289700</v>
      </c>
      <c r="H158" s="94">
        <v>289700</v>
      </c>
      <c r="I158" s="94"/>
      <c r="J158" s="94"/>
      <c r="K158" s="84"/>
      <c r="L158" s="85"/>
    </row>
    <row r="159" spans="1:12" s="48" customFormat="1" ht="45.75" hidden="1" customHeight="1" x14ac:dyDescent="0.2">
      <c r="A159" s="91" t="s">
        <v>345</v>
      </c>
      <c r="B159" s="91" t="s">
        <v>337</v>
      </c>
      <c r="C159" s="91" t="s">
        <v>338</v>
      </c>
      <c r="D159" s="95" t="s">
        <v>339</v>
      </c>
      <c r="E159" s="88"/>
      <c r="F159" s="88"/>
      <c r="G159" s="93">
        <f t="shared" si="25"/>
        <v>0</v>
      </c>
      <c r="H159" s="94"/>
      <c r="I159" s="94"/>
      <c r="J159" s="94"/>
      <c r="K159" s="84"/>
      <c r="L159" s="85"/>
    </row>
    <row r="160" spans="1:12" s="5" customFormat="1" ht="75.2" customHeight="1" x14ac:dyDescent="0.2">
      <c r="A160" s="80"/>
      <c r="B160" s="80"/>
      <c r="C160" s="80"/>
      <c r="D160" s="114"/>
      <c r="E160" s="82" t="s">
        <v>245</v>
      </c>
      <c r="F160" s="82" t="s">
        <v>311</v>
      </c>
      <c r="G160" s="83">
        <f t="shared" si="25"/>
        <v>36351</v>
      </c>
      <c r="H160" s="60">
        <f>H161+H164</f>
        <v>36351</v>
      </c>
      <c r="I160" s="60">
        <f>I161+I164</f>
        <v>0</v>
      </c>
      <c r="J160" s="60">
        <f>J161+J164</f>
        <v>0</v>
      </c>
      <c r="K160" s="84"/>
      <c r="L160" s="85"/>
    </row>
    <row r="161" spans="1:12" s="5" customFormat="1" ht="37.5" x14ac:dyDescent="0.2">
      <c r="A161" s="89" t="s">
        <v>27</v>
      </c>
      <c r="B161" s="89"/>
      <c r="C161" s="89"/>
      <c r="D161" s="90" t="s">
        <v>29</v>
      </c>
      <c r="E161" s="88"/>
      <c r="F161" s="88"/>
      <c r="G161" s="83">
        <f t="shared" si="25"/>
        <v>36351</v>
      </c>
      <c r="H161" s="60">
        <f t="shared" ref="H161:J162" si="31">H162</f>
        <v>36351</v>
      </c>
      <c r="I161" s="60">
        <f t="shared" si="31"/>
        <v>0</v>
      </c>
      <c r="J161" s="60">
        <f t="shared" si="31"/>
        <v>0</v>
      </c>
      <c r="K161" s="84"/>
      <c r="L161" s="85"/>
    </row>
    <row r="162" spans="1:12" s="5" customFormat="1" ht="42.75" customHeight="1" x14ac:dyDescent="0.2">
      <c r="A162" s="89" t="s">
        <v>28</v>
      </c>
      <c r="B162" s="80"/>
      <c r="C162" s="80"/>
      <c r="D162" s="101" t="s">
        <v>29</v>
      </c>
      <c r="E162" s="88"/>
      <c r="F162" s="88"/>
      <c r="G162" s="83">
        <f t="shared" si="25"/>
        <v>36351</v>
      </c>
      <c r="H162" s="60">
        <f t="shared" si="31"/>
        <v>36351</v>
      </c>
      <c r="I162" s="60">
        <f t="shared" si="31"/>
        <v>0</v>
      </c>
      <c r="J162" s="60">
        <f t="shared" si="31"/>
        <v>0</v>
      </c>
      <c r="K162" s="84"/>
      <c r="L162" s="85"/>
    </row>
    <row r="163" spans="1:12" s="8" customFormat="1" ht="57.6" customHeight="1" x14ac:dyDescent="0.3">
      <c r="A163" s="91" t="s">
        <v>81</v>
      </c>
      <c r="B163" s="91" t="s">
        <v>82</v>
      </c>
      <c r="C163" s="91" t="s">
        <v>9</v>
      </c>
      <c r="D163" s="103" t="s">
        <v>38</v>
      </c>
      <c r="E163" s="88"/>
      <c r="F163" s="88"/>
      <c r="G163" s="93">
        <f t="shared" si="25"/>
        <v>36351</v>
      </c>
      <c r="H163" s="94">
        <v>36351</v>
      </c>
      <c r="I163" s="94"/>
      <c r="J163" s="94"/>
      <c r="K163" s="140"/>
      <c r="L163" s="141"/>
    </row>
    <row r="164" spans="1:12" s="5" customFormat="1" ht="40.700000000000003" hidden="1" customHeight="1" x14ac:dyDescent="0.2">
      <c r="A164" s="89" t="s">
        <v>48</v>
      </c>
      <c r="B164" s="89"/>
      <c r="C164" s="89"/>
      <c r="D164" s="90" t="s">
        <v>18</v>
      </c>
      <c r="E164" s="88"/>
      <c r="F164" s="88"/>
      <c r="G164" s="83">
        <f t="shared" si="25"/>
        <v>0</v>
      </c>
      <c r="H164" s="60">
        <f t="shared" ref="H164:J165" si="32">H165</f>
        <v>0</v>
      </c>
      <c r="I164" s="60">
        <f t="shared" si="32"/>
        <v>0</v>
      </c>
      <c r="J164" s="60">
        <f t="shared" si="32"/>
        <v>0</v>
      </c>
      <c r="K164" s="84"/>
      <c r="L164" s="85"/>
    </row>
    <row r="165" spans="1:12" s="5" customFormat="1" ht="36" hidden="1" customHeight="1" x14ac:dyDescent="0.2">
      <c r="A165" s="89" t="s">
        <v>47</v>
      </c>
      <c r="B165" s="89"/>
      <c r="C165" s="89"/>
      <c r="D165" s="90" t="s">
        <v>18</v>
      </c>
      <c r="E165" s="88"/>
      <c r="F165" s="88"/>
      <c r="G165" s="83">
        <f t="shared" si="25"/>
        <v>0</v>
      </c>
      <c r="H165" s="60">
        <f t="shared" si="32"/>
        <v>0</v>
      </c>
      <c r="I165" s="60">
        <f t="shared" si="32"/>
        <v>0</v>
      </c>
      <c r="J165" s="60">
        <f t="shared" si="32"/>
        <v>0</v>
      </c>
      <c r="K165" s="84"/>
      <c r="L165" s="85"/>
    </row>
    <row r="166" spans="1:12" s="5" customFormat="1" ht="38.85" hidden="1" customHeight="1" x14ac:dyDescent="0.2">
      <c r="A166" s="91" t="s">
        <v>53</v>
      </c>
      <c r="B166" s="91" t="s">
        <v>54</v>
      </c>
      <c r="C166" s="91" t="s">
        <v>9</v>
      </c>
      <c r="D166" s="95" t="s">
        <v>55</v>
      </c>
      <c r="E166" s="82"/>
      <c r="F166" s="82"/>
      <c r="G166" s="83">
        <f t="shared" si="25"/>
        <v>0</v>
      </c>
      <c r="H166" s="60"/>
      <c r="I166" s="60"/>
      <c r="J166" s="60"/>
      <c r="K166" s="84"/>
      <c r="L166" s="85"/>
    </row>
    <row r="167" spans="1:12" s="5" customFormat="1" ht="101.25" customHeight="1" x14ac:dyDescent="0.2">
      <c r="A167" s="91"/>
      <c r="B167" s="91"/>
      <c r="C167" s="91"/>
      <c r="D167" s="95"/>
      <c r="E167" s="82" t="s">
        <v>243</v>
      </c>
      <c r="F167" s="82" t="s">
        <v>273</v>
      </c>
      <c r="G167" s="83">
        <f>H167+I167</f>
        <v>1402755</v>
      </c>
      <c r="H167" s="60">
        <f t="shared" ref="H167:J169" si="33">H168</f>
        <v>1332755</v>
      </c>
      <c r="I167" s="60">
        <f t="shared" si="33"/>
        <v>70000</v>
      </c>
      <c r="J167" s="60">
        <f t="shared" si="33"/>
        <v>70000</v>
      </c>
      <c r="K167" s="84"/>
      <c r="L167" s="85"/>
    </row>
    <row r="168" spans="1:12" s="5" customFormat="1" ht="38.85" customHeight="1" x14ac:dyDescent="0.2">
      <c r="A168" s="89" t="s">
        <v>27</v>
      </c>
      <c r="B168" s="89"/>
      <c r="C168" s="89"/>
      <c r="D168" s="90" t="s">
        <v>29</v>
      </c>
      <c r="E168" s="82"/>
      <c r="F168" s="82"/>
      <c r="G168" s="83">
        <f>H168+I168</f>
        <v>1402755</v>
      </c>
      <c r="H168" s="60">
        <f t="shared" si="33"/>
        <v>1332755</v>
      </c>
      <c r="I168" s="60">
        <f t="shared" si="33"/>
        <v>70000</v>
      </c>
      <c r="J168" s="60">
        <f t="shared" si="33"/>
        <v>70000</v>
      </c>
      <c r="K168" s="84"/>
      <c r="L168" s="85"/>
    </row>
    <row r="169" spans="1:12" s="5" customFormat="1" ht="43.5" customHeight="1" x14ac:dyDescent="0.2">
      <c r="A169" s="89" t="s">
        <v>28</v>
      </c>
      <c r="B169" s="80"/>
      <c r="C169" s="80"/>
      <c r="D169" s="101" t="s">
        <v>29</v>
      </c>
      <c r="E169" s="82"/>
      <c r="F169" s="82"/>
      <c r="G169" s="83">
        <f>H169+I169</f>
        <v>1402755</v>
      </c>
      <c r="H169" s="60">
        <f t="shared" si="33"/>
        <v>1332755</v>
      </c>
      <c r="I169" s="60">
        <f t="shared" si="33"/>
        <v>70000</v>
      </c>
      <c r="J169" s="60">
        <f t="shared" si="33"/>
        <v>70000</v>
      </c>
      <c r="K169" s="84"/>
      <c r="L169" s="85"/>
    </row>
    <row r="170" spans="1:12" s="5" customFormat="1" ht="38.85" customHeight="1" x14ac:dyDescent="0.3">
      <c r="A170" s="91" t="s">
        <v>344</v>
      </c>
      <c r="B170" s="91" t="s">
        <v>19</v>
      </c>
      <c r="C170" s="91" t="s">
        <v>9</v>
      </c>
      <c r="D170" s="103" t="s">
        <v>188</v>
      </c>
      <c r="E170" s="82"/>
      <c r="F170" s="82"/>
      <c r="G170" s="93">
        <f>H170+I170</f>
        <v>1402755</v>
      </c>
      <c r="H170" s="94">
        <v>1332755</v>
      </c>
      <c r="I170" s="94">
        <v>70000</v>
      </c>
      <c r="J170" s="94">
        <v>70000</v>
      </c>
      <c r="K170" s="84"/>
      <c r="L170" s="85"/>
    </row>
    <row r="171" spans="1:12" s="5" customFormat="1" ht="68.099999999999994" customHeight="1" x14ac:dyDescent="0.2">
      <c r="A171" s="80"/>
      <c r="B171" s="80"/>
      <c r="C171" s="80"/>
      <c r="D171" s="81"/>
      <c r="E171" s="82" t="s">
        <v>244</v>
      </c>
      <c r="F171" s="82" t="s">
        <v>272</v>
      </c>
      <c r="G171" s="83">
        <f>H171+I171</f>
        <v>688475</v>
      </c>
      <c r="H171" s="60">
        <f t="shared" ref="H171:J172" si="34">H172</f>
        <v>688475</v>
      </c>
      <c r="I171" s="60">
        <f t="shared" si="34"/>
        <v>0</v>
      </c>
      <c r="J171" s="60">
        <f t="shared" si="34"/>
        <v>0</v>
      </c>
      <c r="K171" s="84"/>
      <c r="L171" s="85"/>
    </row>
    <row r="172" spans="1:12" s="5" customFormat="1" ht="37.5" x14ac:dyDescent="0.2">
      <c r="A172" s="89" t="s">
        <v>27</v>
      </c>
      <c r="B172" s="89"/>
      <c r="C172" s="89"/>
      <c r="D172" s="90" t="s">
        <v>29</v>
      </c>
      <c r="E172" s="88"/>
      <c r="F172" s="88"/>
      <c r="G172" s="83">
        <f t="shared" si="25"/>
        <v>688475</v>
      </c>
      <c r="H172" s="60">
        <f t="shared" si="34"/>
        <v>688475</v>
      </c>
      <c r="I172" s="60">
        <f t="shared" si="34"/>
        <v>0</v>
      </c>
      <c r="J172" s="60">
        <f t="shared" si="34"/>
        <v>0</v>
      </c>
      <c r="K172" s="84"/>
      <c r="L172" s="85"/>
    </row>
    <row r="173" spans="1:12" s="5" customFormat="1" ht="37.5" x14ac:dyDescent="0.2">
      <c r="A173" s="89" t="s">
        <v>28</v>
      </c>
      <c r="B173" s="89"/>
      <c r="C173" s="89"/>
      <c r="D173" s="90" t="s">
        <v>29</v>
      </c>
      <c r="E173" s="88"/>
      <c r="F173" s="88"/>
      <c r="G173" s="83">
        <f t="shared" si="25"/>
        <v>688475</v>
      </c>
      <c r="H173" s="60">
        <f>H174+H175+H176</f>
        <v>688475</v>
      </c>
      <c r="I173" s="60">
        <f>I174+I175+I176</f>
        <v>0</v>
      </c>
      <c r="J173" s="60">
        <f>J174+J175+J176</f>
        <v>0</v>
      </c>
      <c r="K173" s="84"/>
      <c r="L173" s="85"/>
    </row>
    <row r="174" spans="1:12" s="5" customFormat="1" ht="56.25" x14ac:dyDescent="0.2">
      <c r="A174" s="91" t="s">
        <v>31</v>
      </c>
      <c r="B174" s="91" t="s">
        <v>32</v>
      </c>
      <c r="C174" s="91" t="s">
        <v>14</v>
      </c>
      <c r="D174" s="95" t="s">
        <v>83</v>
      </c>
      <c r="E174" s="88"/>
      <c r="F174" s="88"/>
      <c r="G174" s="93">
        <f t="shared" si="25"/>
        <v>112431</v>
      </c>
      <c r="H174" s="94">
        <v>112431</v>
      </c>
      <c r="I174" s="94"/>
      <c r="J174" s="94"/>
      <c r="K174" s="84"/>
      <c r="L174" s="85"/>
    </row>
    <row r="175" spans="1:12" s="5" customFormat="1" ht="56.25" x14ac:dyDescent="0.2">
      <c r="A175" s="91" t="s">
        <v>84</v>
      </c>
      <c r="B175" s="91" t="s">
        <v>40</v>
      </c>
      <c r="C175" s="91" t="s">
        <v>14</v>
      </c>
      <c r="D175" s="95" t="s">
        <v>85</v>
      </c>
      <c r="E175" s="88"/>
      <c r="F175" s="88"/>
      <c r="G175" s="93">
        <f t="shared" si="25"/>
        <v>94673</v>
      </c>
      <c r="H175" s="94">
        <v>94673</v>
      </c>
      <c r="I175" s="94"/>
      <c r="J175" s="94"/>
      <c r="K175" s="84"/>
      <c r="L175" s="85"/>
    </row>
    <row r="176" spans="1:12" s="26" customFormat="1" ht="56.25" x14ac:dyDescent="0.2">
      <c r="A176" s="80" t="s">
        <v>354</v>
      </c>
      <c r="B176" s="80" t="s">
        <v>42</v>
      </c>
      <c r="C176" s="80" t="s">
        <v>14</v>
      </c>
      <c r="D176" s="81" t="s">
        <v>43</v>
      </c>
      <c r="E176" s="88"/>
      <c r="F176" s="88"/>
      <c r="G176" s="93">
        <f t="shared" si="25"/>
        <v>481371</v>
      </c>
      <c r="H176" s="94">
        <f>331312+150059</f>
        <v>481371</v>
      </c>
      <c r="I176" s="60"/>
      <c r="J176" s="60"/>
      <c r="K176" s="84"/>
      <c r="L176" s="85"/>
    </row>
    <row r="177" spans="1:57" s="5" customFormat="1" ht="66.2" customHeight="1" x14ac:dyDescent="0.2">
      <c r="A177" s="80"/>
      <c r="B177" s="80"/>
      <c r="C177" s="80"/>
      <c r="D177" s="81"/>
      <c r="E177" s="82" t="s">
        <v>310</v>
      </c>
      <c r="F177" s="126" t="s">
        <v>323</v>
      </c>
      <c r="G177" s="83">
        <f t="shared" si="25"/>
        <v>397900</v>
      </c>
      <c r="H177" s="60">
        <f>H179</f>
        <v>0</v>
      </c>
      <c r="I177" s="60">
        <f>I179</f>
        <v>397900</v>
      </c>
      <c r="J177" s="60">
        <f>J179</f>
        <v>0</v>
      </c>
      <c r="K177" s="84"/>
      <c r="L177" s="85"/>
    </row>
    <row r="178" spans="1:57" s="5" customFormat="1" ht="22.5" x14ac:dyDescent="0.2">
      <c r="A178" s="80"/>
      <c r="B178" s="80"/>
      <c r="C178" s="80"/>
      <c r="D178" s="81"/>
      <c r="E178" s="88" t="s">
        <v>34</v>
      </c>
      <c r="F178" s="88"/>
      <c r="G178" s="83">
        <f t="shared" si="25"/>
        <v>0</v>
      </c>
      <c r="H178" s="60"/>
      <c r="I178" s="60"/>
      <c r="J178" s="60"/>
      <c r="K178" s="84"/>
      <c r="L178" s="85"/>
    </row>
    <row r="179" spans="1:57" s="5" customFormat="1" ht="61.5" customHeight="1" x14ac:dyDescent="0.2">
      <c r="A179" s="89" t="s">
        <v>101</v>
      </c>
      <c r="B179" s="80"/>
      <c r="C179" s="80"/>
      <c r="D179" s="101" t="s">
        <v>23</v>
      </c>
      <c r="E179" s="88"/>
      <c r="F179" s="88"/>
      <c r="G179" s="83">
        <f t="shared" si="25"/>
        <v>397900</v>
      </c>
      <c r="H179" s="60">
        <f t="shared" ref="H179:J179" si="35">H180</f>
        <v>0</v>
      </c>
      <c r="I179" s="60">
        <f t="shared" si="35"/>
        <v>397900</v>
      </c>
      <c r="J179" s="60">
        <f t="shared" si="35"/>
        <v>0</v>
      </c>
      <c r="K179" s="84"/>
      <c r="L179" s="85"/>
    </row>
    <row r="180" spans="1:57" s="5" customFormat="1" ht="62.45" customHeight="1" x14ac:dyDescent="0.2">
      <c r="A180" s="89" t="s">
        <v>100</v>
      </c>
      <c r="B180" s="80"/>
      <c r="C180" s="80"/>
      <c r="D180" s="101" t="s">
        <v>23</v>
      </c>
      <c r="E180" s="88"/>
      <c r="F180" s="88"/>
      <c r="G180" s="83">
        <f>H180+I180</f>
        <v>397900</v>
      </c>
      <c r="H180" s="60">
        <f>H181+H182</f>
        <v>0</v>
      </c>
      <c r="I180" s="60">
        <f>I181+I182+I183</f>
        <v>397900</v>
      </c>
      <c r="J180" s="60">
        <f>J181+J182+J183</f>
        <v>0</v>
      </c>
      <c r="K180" s="84"/>
      <c r="L180" s="85"/>
    </row>
    <row r="181" spans="1:57" s="5" customFormat="1" ht="43.5" hidden="1" customHeight="1" x14ac:dyDescent="0.3">
      <c r="A181" s="91" t="s">
        <v>94</v>
      </c>
      <c r="B181" s="91" t="s">
        <v>41</v>
      </c>
      <c r="C181" s="91" t="s">
        <v>15</v>
      </c>
      <c r="D181" s="103" t="s">
        <v>73</v>
      </c>
      <c r="E181" s="88"/>
      <c r="F181" s="88"/>
      <c r="G181" s="93">
        <f t="shared" ref="G181:G182" si="36">H181+I181</f>
        <v>0</v>
      </c>
      <c r="H181" s="94"/>
      <c r="I181" s="94"/>
      <c r="J181" s="94"/>
      <c r="K181" s="84"/>
      <c r="L181" s="85"/>
    </row>
    <row r="182" spans="1:57" s="48" customFormat="1" ht="24.6" hidden="1" customHeight="1" x14ac:dyDescent="0.2">
      <c r="A182" s="91" t="s">
        <v>305</v>
      </c>
      <c r="B182" s="91" t="s">
        <v>306</v>
      </c>
      <c r="C182" s="91" t="s">
        <v>307</v>
      </c>
      <c r="D182" s="142" t="s">
        <v>308</v>
      </c>
      <c r="E182" s="143"/>
      <c r="F182" s="143"/>
      <c r="G182" s="93">
        <f t="shared" si="36"/>
        <v>0</v>
      </c>
      <c r="H182" s="94"/>
      <c r="I182" s="94"/>
      <c r="J182" s="94"/>
      <c r="K182" s="84"/>
      <c r="L182" s="85"/>
    </row>
    <row r="183" spans="1:57" s="35" customFormat="1" ht="39.200000000000003" customHeight="1" x14ac:dyDescent="0.2">
      <c r="A183" s="91" t="s">
        <v>120</v>
      </c>
      <c r="B183" s="91" t="s">
        <v>117</v>
      </c>
      <c r="C183" s="91" t="s">
        <v>118</v>
      </c>
      <c r="D183" s="127" t="s">
        <v>119</v>
      </c>
      <c r="E183" s="88"/>
      <c r="F183" s="88"/>
      <c r="G183" s="93">
        <f>H183+I183</f>
        <v>397900</v>
      </c>
      <c r="H183" s="60"/>
      <c r="I183" s="94">
        <v>397900</v>
      </c>
      <c r="J183" s="94"/>
      <c r="K183" s="84"/>
      <c r="L183" s="85"/>
    </row>
    <row r="184" spans="1:57" s="39" customFormat="1" ht="99" hidden="1" customHeight="1" x14ac:dyDescent="0.2">
      <c r="A184" s="89"/>
      <c r="B184" s="89"/>
      <c r="C184" s="89"/>
      <c r="D184" s="144"/>
      <c r="E184" s="145" t="s">
        <v>191</v>
      </c>
      <c r="F184" s="145" t="s">
        <v>166</v>
      </c>
      <c r="G184" s="83">
        <f>H184+I184</f>
        <v>0</v>
      </c>
      <c r="H184" s="60">
        <f>H185+H190</f>
        <v>0</v>
      </c>
      <c r="I184" s="60">
        <f>I185+I190</f>
        <v>0</v>
      </c>
      <c r="J184" s="60">
        <f>J185+J190</f>
        <v>0</v>
      </c>
      <c r="K184" s="146"/>
      <c r="L184" s="147"/>
    </row>
    <row r="185" spans="1:57" s="39" customFormat="1" ht="22.5" hidden="1" x14ac:dyDescent="0.2">
      <c r="A185" s="89" t="s">
        <v>52</v>
      </c>
      <c r="B185" s="89"/>
      <c r="C185" s="89"/>
      <c r="D185" s="101" t="s">
        <v>24</v>
      </c>
      <c r="E185" s="148"/>
      <c r="F185" s="148"/>
      <c r="G185" s="83">
        <f>H185+I185</f>
        <v>0</v>
      </c>
      <c r="H185" s="60">
        <f>H186</f>
        <v>0</v>
      </c>
      <c r="I185" s="60">
        <f>I186</f>
        <v>0</v>
      </c>
      <c r="J185" s="60">
        <f>J186</f>
        <v>0</v>
      </c>
      <c r="K185" s="146"/>
      <c r="L185" s="147"/>
    </row>
    <row r="186" spans="1:57" s="39" customFormat="1" ht="22.5" hidden="1" x14ac:dyDescent="0.2">
      <c r="A186" s="89" t="s">
        <v>51</v>
      </c>
      <c r="B186" s="89"/>
      <c r="C186" s="89"/>
      <c r="D186" s="101" t="s">
        <v>24</v>
      </c>
      <c r="E186" s="148"/>
      <c r="F186" s="148"/>
      <c r="G186" s="83">
        <f t="shared" ref="G186:G222" si="37">H186+I186</f>
        <v>0</v>
      </c>
      <c r="H186" s="60">
        <f>H187+H189</f>
        <v>0</v>
      </c>
      <c r="I186" s="60">
        <f>I187+I189</f>
        <v>0</v>
      </c>
      <c r="J186" s="60">
        <f>J187+J189</f>
        <v>0</v>
      </c>
      <c r="K186" s="146"/>
      <c r="L186" s="147"/>
    </row>
    <row r="187" spans="1:57" s="39" customFormat="1" ht="22.5" hidden="1" x14ac:dyDescent="0.2">
      <c r="A187" s="108" t="s">
        <v>158</v>
      </c>
      <c r="B187" s="108" t="s">
        <v>159</v>
      </c>
      <c r="C187" s="108" t="s">
        <v>160</v>
      </c>
      <c r="D187" s="149" t="s">
        <v>161</v>
      </c>
      <c r="E187" s="148"/>
      <c r="F187" s="148"/>
      <c r="G187" s="83">
        <f t="shared" si="37"/>
        <v>0</v>
      </c>
      <c r="H187" s="60"/>
      <c r="I187" s="60"/>
      <c r="J187" s="60"/>
      <c r="K187" s="146"/>
      <c r="L187" s="147"/>
    </row>
    <row r="188" spans="1:57" s="40" customFormat="1" ht="56.25" hidden="1" x14ac:dyDescent="0.3">
      <c r="A188" s="108"/>
      <c r="B188" s="108"/>
      <c r="C188" s="108"/>
      <c r="D188" s="150" t="s">
        <v>165</v>
      </c>
      <c r="E188" s="82"/>
      <c r="F188" s="82"/>
      <c r="G188" s="83">
        <f t="shared" si="37"/>
        <v>0</v>
      </c>
      <c r="H188" s="60"/>
      <c r="I188" s="60"/>
      <c r="J188" s="60"/>
      <c r="K188" s="146"/>
      <c r="L188" s="147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</row>
    <row r="189" spans="1:57" s="41" customFormat="1" ht="168.75" hidden="1" x14ac:dyDescent="0.2">
      <c r="A189" s="91" t="s">
        <v>181</v>
      </c>
      <c r="B189" s="91" t="s">
        <v>163</v>
      </c>
      <c r="C189" s="91" t="s">
        <v>35</v>
      </c>
      <c r="D189" s="95" t="s">
        <v>162</v>
      </c>
      <c r="E189" s="151"/>
      <c r="F189" s="82"/>
      <c r="G189" s="83">
        <f t="shared" si="37"/>
        <v>0</v>
      </c>
      <c r="H189" s="60"/>
      <c r="I189" s="60"/>
      <c r="J189" s="60"/>
      <c r="K189" s="84"/>
      <c r="L189" s="85"/>
    </row>
    <row r="190" spans="1:57" s="41" customFormat="1" ht="56.25" hidden="1" x14ac:dyDescent="0.2">
      <c r="A190" s="89" t="s">
        <v>101</v>
      </c>
      <c r="B190" s="80"/>
      <c r="C190" s="80"/>
      <c r="D190" s="101" t="s">
        <v>23</v>
      </c>
      <c r="E190" s="152"/>
      <c r="F190" s="88"/>
      <c r="G190" s="153">
        <f t="shared" si="37"/>
        <v>0</v>
      </c>
      <c r="H190" s="60">
        <f t="shared" ref="H190:J191" si="38">H191</f>
        <v>0</v>
      </c>
      <c r="I190" s="60">
        <f t="shared" si="38"/>
        <v>0</v>
      </c>
      <c r="J190" s="60">
        <f t="shared" si="38"/>
        <v>0</v>
      </c>
      <c r="K190" s="84"/>
      <c r="L190" s="85"/>
    </row>
    <row r="191" spans="1:57" s="41" customFormat="1" ht="56.25" hidden="1" x14ac:dyDescent="0.2">
      <c r="A191" s="89" t="s">
        <v>100</v>
      </c>
      <c r="B191" s="80"/>
      <c r="C191" s="80"/>
      <c r="D191" s="101" t="s">
        <v>23</v>
      </c>
      <c r="E191" s="152"/>
      <c r="F191" s="88"/>
      <c r="G191" s="153">
        <f t="shared" si="37"/>
        <v>0</v>
      </c>
      <c r="H191" s="60">
        <f t="shared" si="38"/>
        <v>0</v>
      </c>
      <c r="I191" s="60">
        <f t="shared" si="38"/>
        <v>0</v>
      </c>
      <c r="J191" s="60">
        <f t="shared" si="38"/>
        <v>0</v>
      </c>
      <c r="K191" s="84"/>
      <c r="L191" s="85"/>
    </row>
    <row r="192" spans="1:57" s="41" customFormat="1" ht="22.5" hidden="1" x14ac:dyDescent="0.3">
      <c r="A192" s="154" t="s">
        <v>98</v>
      </c>
      <c r="B192" s="91" t="s">
        <v>86</v>
      </c>
      <c r="C192" s="91" t="s">
        <v>44</v>
      </c>
      <c r="D192" s="106" t="s">
        <v>87</v>
      </c>
      <c r="E192" s="152"/>
      <c r="F192" s="88"/>
      <c r="G192" s="153">
        <f t="shared" si="37"/>
        <v>0</v>
      </c>
      <c r="H192" s="60"/>
      <c r="I192" s="60"/>
      <c r="J192" s="60"/>
      <c r="K192" s="84"/>
      <c r="L192" s="85"/>
    </row>
    <row r="193" spans="1:12" s="41" customFormat="1" ht="72" hidden="1" customHeight="1" x14ac:dyDescent="0.3">
      <c r="A193" s="155"/>
      <c r="B193" s="91"/>
      <c r="C193" s="156"/>
      <c r="D193" s="157"/>
      <c r="E193" s="82" t="s">
        <v>224</v>
      </c>
      <c r="F193" s="82" t="s">
        <v>225</v>
      </c>
      <c r="G193" s="83">
        <f t="shared" si="37"/>
        <v>0</v>
      </c>
      <c r="H193" s="60">
        <f t="shared" ref="H193:J194" si="39">H194</f>
        <v>0</v>
      </c>
      <c r="I193" s="60">
        <f t="shared" si="39"/>
        <v>0</v>
      </c>
      <c r="J193" s="60">
        <f t="shared" si="39"/>
        <v>0</v>
      </c>
      <c r="K193" s="84"/>
      <c r="L193" s="85"/>
    </row>
    <row r="194" spans="1:12" s="41" customFormat="1" ht="37.5" hidden="1" x14ac:dyDescent="0.3">
      <c r="A194" s="89" t="s">
        <v>64</v>
      </c>
      <c r="B194" s="108"/>
      <c r="C194" s="158"/>
      <c r="D194" s="159" t="s">
        <v>33</v>
      </c>
      <c r="E194" s="82"/>
      <c r="F194" s="82"/>
      <c r="G194" s="83">
        <f t="shared" si="37"/>
        <v>0</v>
      </c>
      <c r="H194" s="60">
        <f t="shared" si="39"/>
        <v>0</v>
      </c>
      <c r="I194" s="60">
        <f t="shared" si="39"/>
        <v>0</v>
      </c>
      <c r="J194" s="60">
        <f t="shared" si="39"/>
        <v>0</v>
      </c>
      <c r="K194" s="84"/>
      <c r="L194" s="85"/>
    </row>
    <row r="195" spans="1:12" s="41" customFormat="1" ht="37.5" hidden="1" x14ac:dyDescent="0.3">
      <c r="A195" s="89" t="s">
        <v>63</v>
      </c>
      <c r="B195" s="91"/>
      <c r="C195" s="156"/>
      <c r="D195" s="157" t="s">
        <v>33</v>
      </c>
      <c r="E195" s="82"/>
      <c r="F195" s="82"/>
      <c r="G195" s="83">
        <f t="shared" si="37"/>
        <v>0</v>
      </c>
      <c r="H195" s="60">
        <f>H196</f>
        <v>0</v>
      </c>
      <c r="I195" s="60">
        <f>I197</f>
        <v>0</v>
      </c>
      <c r="J195" s="60">
        <f>J197</f>
        <v>0</v>
      </c>
      <c r="K195" s="84"/>
      <c r="L195" s="85"/>
    </row>
    <row r="196" spans="1:12" s="41" customFormat="1" ht="37.5" hidden="1" x14ac:dyDescent="0.2">
      <c r="A196" s="91" t="s">
        <v>141</v>
      </c>
      <c r="B196" s="91" t="s">
        <v>103</v>
      </c>
      <c r="C196" s="91" t="s">
        <v>13</v>
      </c>
      <c r="D196" s="102" t="s">
        <v>142</v>
      </c>
      <c r="E196" s="82"/>
      <c r="F196" s="82"/>
      <c r="G196" s="83">
        <f t="shared" si="37"/>
        <v>0</v>
      </c>
      <c r="H196" s="94"/>
      <c r="I196" s="60"/>
      <c r="J196" s="60"/>
      <c r="K196" s="84"/>
      <c r="L196" s="85"/>
    </row>
    <row r="197" spans="1:12" s="41" customFormat="1" ht="150" hidden="1" x14ac:dyDescent="0.3">
      <c r="A197" s="91" t="s">
        <v>88</v>
      </c>
      <c r="B197" s="91" t="s">
        <v>89</v>
      </c>
      <c r="C197" s="91" t="s">
        <v>35</v>
      </c>
      <c r="D197" s="160" t="s">
        <v>90</v>
      </c>
      <c r="E197" s="82"/>
      <c r="F197" s="82"/>
      <c r="G197" s="83">
        <f t="shared" si="37"/>
        <v>0</v>
      </c>
      <c r="H197" s="60"/>
      <c r="I197" s="60"/>
      <c r="J197" s="60"/>
      <c r="K197" s="84"/>
      <c r="L197" s="85"/>
    </row>
    <row r="198" spans="1:12" s="41" customFormat="1" ht="37.5" hidden="1" x14ac:dyDescent="0.3">
      <c r="A198" s="155"/>
      <c r="B198" s="91"/>
      <c r="C198" s="161"/>
      <c r="D198" s="157"/>
      <c r="E198" s="82" t="s">
        <v>156</v>
      </c>
      <c r="F198" s="123" t="s">
        <v>200</v>
      </c>
      <c r="G198" s="83">
        <f t="shared" si="37"/>
        <v>0</v>
      </c>
      <c r="H198" s="60">
        <f t="shared" ref="H198:J199" si="40">H199</f>
        <v>0</v>
      </c>
      <c r="I198" s="60">
        <f t="shared" si="40"/>
        <v>0</v>
      </c>
      <c r="J198" s="60">
        <f t="shared" si="40"/>
        <v>0</v>
      </c>
      <c r="K198" s="84"/>
      <c r="L198" s="85"/>
    </row>
    <row r="199" spans="1:12" s="41" customFormat="1" ht="37.5" hidden="1" x14ac:dyDescent="0.3">
      <c r="A199" s="162" t="s">
        <v>64</v>
      </c>
      <c r="B199" s="108"/>
      <c r="C199" s="158"/>
      <c r="D199" s="159" t="s">
        <v>33</v>
      </c>
      <c r="E199" s="82"/>
      <c r="F199" s="82"/>
      <c r="G199" s="83">
        <f t="shared" si="37"/>
        <v>0</v>
      </c>
      <c r="H199" s="60">
        <f t="shared" si="40"/>
        <v>0</v>
      </c>
      <c r="I199" s="60">
        <f t="shared" si="40"/>
        <v>0</v>
      </c>
      <c r="J199" s="60">
        <f t="shared" si="40"/>
        <v>0</v>
      </c>
      <c r="K199" s="84"/>
      <c r="L199" s="85"/>
    </row>
    <row r="200" spans="1:12" s="41" customFormat="1" ht="37.5" hidden="1" x14ac:dyDescent="0.3">
      <c r="A200" s="91" t="s">
        <v>197</v>
      </c>
      <c r="B200" s="91" t="s">
        <v>176</v>
      </c>
      <c r="C200" s="91" t="s">
        <v>182</v>
      </c>
      <c r="D200" s="110" t="s">
        <v>177</v>
      </c>
      <c r="E200" s="82"/>
      <c r="F200" s="82"/>
      <c r="G200" s="93">
        <f t="shared" si="37"/>
        <v>0</v>
      </c>
      <c r="H200" s="94"/>
      <c r="I200" s="60"/>
      <c r="J200" s="60"/>
      <c r="K200" s="84"/>
      <c r="L200" s="85"/>
    </row>
    <row r="201" spans="1:12" s="41" customFormat="1" ht="75" hidden="1" x14ac:dyDescent="0.3">
      <c r="A201" s="91"/>
      <c r="B201" s="91"/>
      <c r="C201" s="91"/>
      <c r="D201" s="92"/>
      <c r="E201" s="82" t="s">
        <v>123</v>
      </c>
      <c r="F201" s="82"/>
      <c r="G201" s="153">
        <f t="shared" si="37"/>
        <v>0</v>
      </c>
      <c r="H201" s="60">
        <f t="shared" ref="H201:J202" si="41">H202</f>
        <v>0</v>
      </c>
      <c r="I201" s="60">
        <f t="shared" si="41"/>
        <v>0</v>
      </c>
      <c r="J201" s="60">
        <f t="shared" si="41"/>
        <v>0</v>
      </c>
      <c r="K201" s="84"/>
      <c r="L201" s="85"/>
    </row>
    <row r="202" spans="1:12" s="41" customFormat="1" ht="37.5" hidden="1" x14ac:dyDescent="0.2">
      <c r="A202" s="89" t="s">
        <v>48</v>
      </c>
      <c r="B202" s="89"/>
      <c r="C202" s="89"/>
      <c r="D202" s="90" t="s">
        <v>18</v>
      </c>
      <c r="E202" s="82"/>
      <c r="F202" s="82"/>
      <c r="G202" s="153">
        <f t="shared" si="37"/>
        <v>0</v>
      </c>
      <c r="H202" s="60">
        <f t="shared" si="41"/>
        <v>0</v>
      </c>
      <c r="I202" s="60">
        <f t="shared" si="41"/>
        <v>0</v>
      </c>
      <c r="J202" s="60">
        <f t="shared" si="41"/>
        <v>0</v>
      </c>
      <c r="K202" s="84"/>
      <c r="L202" s="85"/>
    </row>
    <row r="203" spans="1:12" s="41" customFormat="1" ht="37.5" hidden="1" x14ac:dyDescent="0.2">
      <c r="A203" s="91" t="s">
        <v>124</v>
      </c>
      <c r="B203" s="91" t="s">
        <v>125</v>
      </c>
      <c r="C203" s="91" t="s">
        <v>126</v>
      </c>
      <c r="D203" s="163" t="s">
        <v>127</v>
      </c>
      <c r="E203" s="82"/>
      <c r="F203" s="82"/>
      <c r="G203" s="153">
        <f t="shared" si="37"/>
        <v>0</v>
      </c>
      <c r="H203" s="60"/>
      <c r="I203" s="60"/>
      <c r="J203" s="60"/>
      <c r="K203" s="84"/>
      <c r="L203" s="85"/>
    </row>
    <row r="204" spans="1:12" s="35" customFormat="1" ht="99.75" customHeight="1" x14ac:dyDescent="0.2">
      <c r="A204" s="91"/>
      <c r="B204" s="91"/>
      <c r="C204" s="91"/>
      <c r="D204" s="163"/>
      <c r="E204" s="82" t="s">
        <v>355</v>
      </c>
      <c r="F204" s="82" t="s">
        <v>283</v>
      </c>
      <c r="G204" s="83">
        <f>H204+I204</f>
        <v>522720</v>
      </c>
      <c r="H204" s="60">
        <f>H205+H210</f>
        <v>522720</v>
      </c>
      <c r="I204" s="60">
        <f>I205+I210</f>
        <v>0</v>
      </c>
      <c r="J204" s="60">
        <f t="shared" ref="J204" si="42">J205+J210</f>
        <v>0</v>
      </c>
      <c r="K204" s="84"/>
      <c r="L204" s="85"/>
    </row>
    <row r="205" spans="1:12" s="35" customFormat="1" ht="42.75" customHeight="1" x14ac:dyDescent="0.3">
      <c r="A205" s="162" t="s">
        <v>64</v>
      </c>
      <c r="B205" s="108"/>
      <c r="C205" s="158"/>
      <c r="D205" s="164" t="s">
        <v>33</v>
      </c>
      <c r="E205" s="82"/>
      <c r="F205" s="82"/>
      <c r="G205" s="83">
        <f t="shared" si="37"/>
        <v>522720</v>
      </c>
      <c r="H205" s="60">
        <f>H206</f>
        <v>522720</v>
      </c>
      <c r="I205" s="60">
        <f t="shared" ref="I205:J205" si="43">I206</f>
        <v>0</v>
      </c>
      <c r="J205" s="60">
        <f t="shared" si="43"/>
        <v>0</v>
      </c>
      <c r="K205" s="84"/>
      <c r="L205" s="85"/>
    </row>
    <row r="206" spans="1:12" s="35" customFormat="1" ht="45" customHeight="1" x14ac:dyDescent="0.2">
      <c r="A206" s="89" t="s">
        <v>63</v>
      </c>
      <c r="B206" s="89"/>
      <c r="C206" s="89"/>
      <c r="D206" s="90" t="s">
        <v>33</v>
      </c>
      <c r="E206" s="105"/>
      <c r="F206" s="105"/>
      <c r="G206" s="94">
        <f>G209+G208+G207</f>
        <v>522720</v>
      </c>
      <c r="H206" s="94">
        <f>H209+H208+H207</f>
        <v>522720</v>
      </c>
      <c r="I206" s="94">
        <f t="shared" ref="I206:J206" si="44">I209+I208+I207</f>
        <v>0</v>
      </c>
      <c r="J206" s="94">
        <f t="shared" si="44"/>
        <v>0</v>
      </c>
      <c r="K206" s="84"/>
      <c r="L206" s="85"/>
    </row>
    <row r="207" spans="1:12" s="5" customFormat="1" ht="27.75" customHeight="1" x14ac:dyDescent="0.3">
      <c r="A207" s="91" t="s">
        <v>219</v>
      </c>
      <c r="B207" s="91" t="s">
        <v>220</v>
      </c>
      <c r="C207" s="91" t="s">
        <v>221</v>
      </c>
      <c r="D207" s="106" t="s">
        <v>222</v>
      </c>
      <c r="E207" s="82"/>
      <c r="F207" s="82"/>
      <c r="G207" s="93">
        <f>H207+I207</f>
        <v>522720</v>
      </c>
      <c r="H207" s="94">
        <v>522720</v>
      </c>
      <c r="I207" s="94"/>
      <c r="J207" s="94"/>
      <c r="K207" s="84"/>
      <c r="L207" s="85"/>
    </row>
    <row r="208" spans="1:12" s="41" customFormat="1" ht="45" hidden="1" customHeight="1" x14ac:dyDescent="0.2">
      <c r="A208" s="91" t="s">
        <v>129</v>
      </c>
      <c r="B208" s="91" t="s">
        <v>71</v>
      </c>
      <c r="C208" s="91" t="s">
        <v>4</v>
      </c>
      <c r="D208" s="102" t="s">
        <v>72</v>
      </c>
      <c r="E208" s="105"/>
      <c r="F208" s="105"/>
      <c r="G208" s="93">
        <f>H208+I208</f>
        <v>0</v>
      </c>
      <c r="H208" s="94"/>
      <c r="I208" s="94"/>
      <c r="J208" s="94"/>
      <c r="K208" s="84"/>
      <c r="L208" s="85"/>
    </row>
    <row r="209" spans="1:12" s="41" customFormat="1" ht="61.5" hidden="1" customHeight="1" x14ac:dyDescent="0.3">
      <c r="A209" s="91" t="s">
        <v>61</v>
      </c>
      <c r="B209" s="91" t="s">
        <v>62</v>
      </c>
      <c r="C209" s="91" t="s">
        <v>4</v>
      </c>
      <c r="D209" s="106" t="s">
        <v>121</v>
      </c>
      <c r="E209" s="82"/>
      <c r="F209" s="82"/>
      <c r="G209" s="93">
        <f t="shared" si="37"/>
        <v>0</v>
      </c>
      <c r="H209" s="94"/>
      <c r="I209" s="94"/>
      <c r="J209" s="94"/>
      <c r="K209" s="84"/>
      <c r="L209" s="85"/>
    </row>
    <row r="210" spans="1:12" s="41" customFormat="1" ht="56.25" hidden="1" x14ac:dyDescent="0.3">
      <c r="A210" s="108" t="s">
        <v>101</v>
      </c>
      <c r="B210" s="91"/>
      <c r="C210" s="91"/>
      <c r="D210" s="165" t="s">
        <v>23</v>
      </c>
      <c r="E210" s="105"/>
      <c r="F210" s="105"/>
      <c r="G210" s="83">
        <f>G211</f>
        <v>0</v>
      </c>
      <c r="H210" s="94"/>
      <c r="I210" s="60">
        <f t="shared" ref="I210:J211" si="45">I211</f>
        <v>0</v>
      </c>
      <c r="J210" s="60">
        <f t="shared" si="45"/>
        <v>0</v>
      </c>
      <c r="K210" s="84"/>
      <c r="L210" s="85"/>
    </row>
    <row r="211" spans="1:12" s="41" customFormat="1" ht="56.25" hidden="1" x14ac:dyDescent="0.3">
      <c r="A211" s="108" t="s">
        <v>100</v>
      </c>
      <c r="B211" s="91"/>
      <c r="C211" s="91"/>
      <c r="D211" s="165" t="s">
        <v>23</v>
      </c>
      <c r="E211" s="105"/>
      <c r="F211" s="105"/>
      <c r="G211" s="83">
        <f>G212</f>
        <v>0</v>
      </c>
      <c r="H211" s="94"/>
      <c r="I211" s="60">
        <f t="shared" si="45"/>
        <v>0</v>
      </c>
      <c r="J211" s="60">
        <f t="shared" si="45"/>
        <v>0</v>
      </c>
      <c r="K211" s="84"/>
      <c r="L211" s="85"/>
    </row>
    <row r="212" spans="1:12" s="41" customFormat="1" ht="33.950000000000003" hidden="1" customHeight="1" x14ac:dyDescent="0.3">
      <c r="A212" s="91" t="s">
        <v>94</v>
      </c>
      <c r="B212" s="91" t="s">
        <v>41</v>
      </c>
      <c r="C212" s="91" t="s">
        <v>15</v>
      </c>
      <c r="D212" s="103" t="s">
        <v>73</v>
      </c>
      <c r="E212" s="105"/>
      <c r="F212" s="105"/>
      <c r="G212" s="93">
        <f>H212+I212</f>
        <v>0</v>
      </c>
      <c r="H212" s="94"/>
      <c r="I212" s="94"/>
      <c r="J212" s="94"/>
      <c r="K212" s="84"/>
      <c r="L212" s="85"/>
    </row>
    <row r="213" spans="1:12" s="41" customFormat="1" ht="63" hidden="1" customHeight="1" x14ac:dyDescent="0.3">
      <c r="A213" s="91"/>
      <c r="B213" s="91"/>
      <c r="C213" s="91"/>
      <c r="D213" s="92"/>
      <c r="E213" s="82" t="s">
        <v>287</v>
      </c>
      <c r="F213" s="82" t="s">
        <v>288</v>
      </c>
      <c r="G213" s="83">
        <f t="shared" si="37"/>
        <v>0</v>
      </c>
      <c r="H213" s="60">
        <f t="shared" ref="H213:J214" si="46">H214</f>
        <v>0</v>
      </c>
      <c r="I213" s="60">
        <f t="shared" si="46"/>
        <v>0</v>
      </c>
      <c r="J213" s="60">
        <f t="shared" si="46"/>
        <v>0</v>
      </c>
      <c r="K213" s="84"/>
      <c r="L213" s="85"/>
    </row>
    <row r="214" spans="1:12" s="41" customFormat="1" ht="37.5" hidden="1" x14ac:dyDescent="0.3">
      <c r="A214" s="162" t="s">
        <v>64</v>
      </c>
      <c r="B214" s="108"/>
      <c r="C214" s="158"/>
      <c r="D214" s="166" t="s">
        <v>33</v>
      </c>
      <c r="E214" s="82"/>
      <c r="F214" s="82"/>
      <c r="G214" s="83">
        <f t="shared" si="37"/>
        <v>0</v>
      </c>
      <c r="H214" s="60">
        <f t="shared" si="46"/>
        <v>0</v>
      </c>
      <c r="I214" s="60">
        <f t="shared" si="46"/>
        <v>0</v>
      </c>
      <c r="J214" s="60">
        <f t="shared" si="46"/>
        <v>0</v>
      </c>
      <c r="K214" s="84"/>
      <c r="L214" s="85"/>
    </row>
    <row r="215" spans="1:12" s="41" customFormat="1" ht="37.5" hidden="1" x14ac:dyDescent="0.2">
      <c r="A215" s="91" t="s">
        <v>141</v>
      </c>
      <c r="B215" s="91" t="s">
        <v>103</v>
      </c>
      <c r="C215" s="91" t="s">
        <v>13</v>
      </c>
      <c r="D215" s="102" t="s">
        <v>142</v>
      </c>
      <c r="E215" s="82"/>
      <c r="F215" s="82"/>
      <c r="G215" s="93">
        <f t="shared" si="37"/>
        <v>0</v>
      </c>
      <c r="H215" s="94"/>
      <c r="I215" s="60"/>
      <c r="J215" s="60"/>
      <c r="K215" s="84"/>
      <c r="L215" s="85"/>
    </row>
    <row r="216" spans="1:12" s="41" customFormat="1" ht="112.5" hidden="1" x14ac:dyDescent="0.2">
      <c r="A216" s="91"/>
      <c r="B216" s="91"/>
      <c r="C216" s="91"/>
      <c r="D216" s="102"/>
      <c r="E216" s="167" t="s">
        <v>223</v>
      </c>
      <c r="F216" s="158" t="s">
        <v>271</v>
      </c>
      <c r="G216" s="83">
        <f t="shared" si="37"/>
        <v>0</v>
      </c>
      <c r="H216" s="60">
        <f>H217</f>
        <v>0</v>
      </c>
      <c r="I216" s="60">
        <f t="shared" ref="I216:J218" si="47">I217</f>
        <v>0</v>
      </c>
      <c r="J216" s="60">
        <f t="shared" si="47"/>
        <v>0</v>
      </c>
      <c r="K216" s="84"/>
      <c r="L216" s="85"/>
    </row>
    <row r="217" spans="1:12" s="41" customFormat="1" ht="37.5" hidden="1" x14ac:dyDescent="0.2">
      <c r="A217" s="108" t="s">
        <v>64</v>
      </c>
      <c r="B217" s="108"/>
      <c r="C217" s="108"/>
      <c r="D217" s="120" t="s">
        <v>33</v>
      </c>
      <c r="E217" s="168"/>
      <c r="F217" s="169"/>
      <c r="G217" s="93">
        <f t="shared" si="37"/>
        <v>0</v>
      </c>
      <c r="H217" s="94">
        <f>H218</f>
        <v>0</v>
      </c>
      <c r="I217" s="60">
        <f t="shared" si="47"/>
        <v>0</v>
      </c>
      <c r="J217" s="60">
        <f t="shared" si="47"/>
        <v>0</v>
      </c>
      <c r="K217" s="84"/>
      <c r="L217" s="85"/>
    </row>
    <row r="218" spans="1:12" s="41" customFormat="1" ht="37.5" hidden="1" x14ac:dyDescent="0.2">
      <c r="A218" s="89" t="s">
        <v>63</v>
      </c>
      <c r="B218" s="89"/>
      <c r="C218" s="89"/>
      <c r="D218" s="90" t="s">
        <v>33</v>
      </c>
      <c r="E218" s="82"/>
      <c r="F218" s="82"/>
      <c r="G218" s="93">
        <f t="shared" si="37"/>
        <v>0</v>
      </c>
      <c r="H218" s="94">
        <f>H219</f>
        <v>0</v>
      </c>
      <c r="I218" s="60">
        <f t="shared" si="47"/>
        <v>0</v>
      </c>
      <c r="J218" s="60">
        <f t="shared" si="47"/>
        <v>0</v>
      </c>
      <c r="K218" s="84"/>
      <c r="L218" s="85"/>
    </row>
    <row r="219" spans="1:12" s="41" customFormat="1" ht="75" hidden="1" x14ac:dyDescent="0.2">
      <c r="A219" s="91" t="s">
        <v>61</v>
      </c>
      <c r="B219" s="91" t="s">
        <v>62</v>
      </c>
      <c r="C219" s="91" t="s">
        <v>4</v>
      </c>
      <c r="D219" s="102" t="s">
        <v>121</v>
      </c>
      <c r="E219" s="82"/>
      <c r="F219" s="82"/>
      <c r="G219" s="93">
        <f t="shared" si="37"/>
        <v>0</v>
      </c>
      <c r="H219" s="94"/>
      <c r="I219" s="60"/>
      <c r="J219" s="60"/>
      <c r="K219" s="84"/>
      <c r="L219" s="85"/>
    </row>
    <row r="220" spans="1:12" s="41" customFormat="1" ht="37.5" hidden="1" x14ac:dyDescent="0.2">
      <c r="A220" s="108" t="s">
        <v>64</v>
      </c>
      <c r="B220" s="108"/>
      <c r="C220" s="108"/>
      <c r="D220" s="170" t="s">
        <v>33</v>
      </c>
      <c r="E220" s="82"/>
      <c r="F220" s="82"/>
      <c r="G220" s="83">
        <f t="shared" si="37"/>
        <v>0</v>
      </c>
      <c r="H220" s="60">
        <f t="shared" ref="H220:J221" si="48">H221</f>
        <v>0</v>
      </c>
      <c r="I220" s="60">
        <f t="shared" si="48"/>
        <v>0</v>
      </c>
      <c r="J220" s="60">
        <f t="shared" si="48"/>
        <v>0</v>
      </c>
      <c r="K220" s="84"/>
      <c r="L220" s="85"/>
    </row>
    <row r="221" spans="1:12" s="41" customFormat="1" ht="37.5" hidden="1" x14ac:dyDescent="0.2">
      <c r="A221" s="89" t="s">
        <v>63</v>
      </c>
      <c r="B221" s="89"/>
      <c r="C221" s="89"/>
      <c r="D221" s="90" t="s">
        <v>33</v>
      </c>
      <c r="E221" s="82"/>
      <c r="F221" s="82"/>
      <c r="G221" s="83">
        <f t="shared" si="37"/>
        <v>0</v>
      </c>
      <c r="H221" s="60">
        <f t="shared" si="48"/>
        <v>0</v>
      </c>
      <c r="I221" s="60">
        <f t="shared" si="48"/>
        <v>0</v>
      </c>
      <c r="J221" s="60">
        <f t="shared" si="48"/>
        <v>0</v>
      </c>
      <c r="K221" s="84"/>
      <c r="L221" s="85"/>
    </row>
    <row r="222" spans="1:12" s="41" customFormat="1" ht="37.5" hidden="1" x14ac:dyDescent="0.3">
      <c r="A222" s="91" t="s">
        <v>65</v>
      </c>
      <c r="B222" s="91" t="s">
        <v>4</v>
      </c>
      <c r="C222" s="91" t="s">
        <v>5</v>
      </c>
      <c r="D222" s="106" t="s">
        <v>66</v>
      </c>
      <c r="E222" s="82"/>
      <c r="F222" s="82"/>
      <c r="G222" s="83">
        <f t="shared" si="37"/>
        <v>0</v>
      </c>
      <c r="H222" s="60"/>
      <c r="I222" s="60"/>
      <c r="J222" s="60"/>
      <c r="K222" s="84"/>
      <c r="L222" s="85"/>
    </row>
    <row r="223" spans="1:12" s="35" customFormat="1" ht="69" customHeight="1" x14ac:dyDescent="0.3">
      <c r="A223" s="91"/>
      <c r="B223" s="91"/>
      <c r="C223" s="91"/>
      <c r="D223" s="106"/>
      <c r="E223" s="171" t="s">
        <v>315</v>
      </c>
      <c r="F223" s="82" t="s">
        <v>270</v>
      </c>
      <c r="G223" s="83">
        <f>G224+G227</f>
        <v>97000</v>
      </c>
      <c r="H223" s="60">
        <f>H224+H227</f>
        <v>0</v>
      </c>
      <c r="I223" s="60">
        <f t="shared" ref="I223:J223" si="49">I224+I227</f>
        <v>97000</v>
      </c>
      <c r="J223" s="60">
        <f t="shared" si="49"/>
        <v>97000</v>
      </c>
      <c r="K223" s="84"/>
      <c r="L223" s="85"/>
    </row>
    <row r="224" spans="1:12" s="35" customFormat="1" ht="37.5" hidden="1" x14ac:dyDescent="0.2">
      <c r="A224" s="108" t="s">
        <v>64</v>
      </c>
      <c r="B224" s="108"/>
      <c r="C224" s="108"/>
      <c r="D224" s="170" t="s">
        <v>33</v>
      </c>
      <c r="E224" s="82"/>
      <c r="F224" s="82"/>
      <c r="G224" s="83">
        <f>H224+I224</f>
        <v>0</v>
      </c>
      <c r="H224" s="60">
        <f t="shared" ref="H224:J225" si="50">H225</f>
        <v>0</v>
      </c>
      <c r="I224" s="60">
        <f t="shared" si="50"/>
        <v>0</v>
      </c>
      <c r="J224" s="60">
        <f t="shared" si="50"/>
        <v>0</v>
      </c>
      <c r="K224" s="84"/>
      <c r="L224" s="85"/>
    </row>
    <row r="225" spans="1:12" s="35" customFormat="1" ht="37.5" hidden="1" x14ac:dyDescent="0.2">
      <c r="A225" s="89" t="s">
        <v>63</v>
      </c>
      <c r="B225" s="89"/>
      <c r="C225" s="89"/>
      <c r="D225" s="90" t="s">
        <v>33</v>
      </c>
      <c r="E225" s="82"/>
      <c r="F225" s="82"/>
      <c r="G225" s="83">
        <f>H225+I225</f>
        <v>0</v>
      </c>
      <c r="H225" s="60">
        <f t="shared" si="50"/>
        <v>0</v>
      </c>
      <c r="I225" s="60">
        <f t="shared" si="50"/>
        <v>0</v>
      </c>
      <c r="J225" s="60">
        <f t="shared" si="50"/>
        <v>0</v>
      </c>
      <c r="K225" s="84"/>
      <c r="L225" s="85"/>
    </row>
    <row r="226" spans="1:12" s="35" customFormat="1" ht="24" hidden="1" customHeight="1" x14ac:dyDescent="0.2">
      <c r="A226" s="154" t="s">
        <v>198</v>
      </c>
      <c r="B226" s="91" t="s">
        <v>71</v>
      </c>
      <c r="C226" s="91" t="s">
        <v>4</v>
      </c>
      <c r="D226" s="102" t="s">
        <v>72</v>
      </c>
      <c r="E226" s="105"/>
      <c r="F226" s="105"/>
      <c r="G226" s="93">
        <f>H226+I226</f>
        <v>0</v>
      </c>
      <c r="H226" s="94"/>
      <c r="I226" s="94"/>
      <c r="J226" s="94"/>
      <c r="K226" s="84"/>
      <c r="L226" s="85"/>
    </row>
    <row r="227" spans="1:12" s="35" customFormat="1" ht="36" customHeight="1" x14ac:dyDescent="0.2">
      <c r="A227" s="89" t="s">
        <v>64</v>
      </c>
      <c r="B227" s="89"/>
      <c r="C227" s="89"/>
      <c r="D227" s="90" t="s">
        <v>33</v>
      </c>
      <c r="E227" s="105"/>
      <c r="F227" s="105"/>
      <c r="G227" s="93">
        <f>H227+I227</f>
        <v>97000</v>
      </c>
      <c r="H227" s="94">
        <f>H228</f>
        <v>0</v>
      </c>
      <c r="I227" s="94">
        <f t="shared" ref="I227:J228" si="51">I228</f>
        <v>97000</v>
      </c>
      <c r="J227" s="94">
        <f t="shared" si="51"/>
        <v>97000</v>
      </c>
      <c r="K227" s="84"/>
      <c r="L227" s="85"/>
    </row>
    <row r="228" spans="1:12" s="35" customFormat="1" ht="45" customHeight="1" x14ac:dyDescent="0.2">
      <c r="A228" s="89" t="s">
        <v>63</v>
      </c>
      <c r="B228" s="89"/>
      <c r="C228" s="89"/>
      <c r="D228" s="90" t="s">
        <v>33</v>
      </c>
      <c r="E228" s="105"/>
      <c r="F228" s="105"/>
      <c r="G228" s="93">
        <f t="shared" ref="G228:G229" si="52">H228+I228</f>
        <v>97000</v>
      </c>
      <c r="H228" s="94">
        <f>H229</f>
        <v>0</v>
      </c>
      <c r="I228" s="94">
        <f t="shared" si="51"/>
        <v>97000</v>
      </c>
      <c r="J228" s="94">
        <f t="shared" si="51"/>
        <v>97000</v>
      </c>
      <c r="K228" s="84"/>
      <c r="L228" s="85"/>
    </row>
    <row r="229" spans="1:12" s="35" customFormat="1" ht="40.700000000000003" customHeight="1" x14ac:dyDescent="0.2">
      <c r="A229" s="91" t="s">
        <v>240</v>
      </c>
      <c r="B229" s="91" t="s">
        <v>241</v>
      </c>
      <c r="C229" s="91" t="s">
        <v>45</v>
      </c>
      <c r="D229" s="134" t="s">
        <v>242</v>
      </c>
      <c r="E229" s="105"/>
      <c r="F229" s="105"/>
      <c r="G229" s="93">
        <f t="shared" si="52"/>
        <v>97000</v>
      </c>
      <c r="H229" s="94"/>
      <c r="I229" s="94">
        <v>97000</v>
      </c>
      <c r="J229" s="94">
        <v>97000</v>
      </c>
      <c r="K229" s="84"/>
      <c r="L229" s="85"/>
    </row>
    <row r="230" spans="1:12" s="35" customFormat="1" ht="111.2" hidden="1" customHeight="1" x14ac:dyDescent="0.25">
      <c r="A230" s="91"/>
      <c r="B230" s="115"/>
      <c r="C230" s="115"/>
      <c r="D230" s="172"/>
      <c r="E230" s="82" t="s">
        <v>282</v>
      </c>
      <c r="F230" s="82" t="s">
        <v>283</v>
      </c>
      <c r="G230" s="83">
        <f>H230+I230</f>
        <v>0</v>
      </c>
      <c r="H230" s="60">
        <f>H231+H235+H239+H249+H243+H246</f>
        <v>0</v>
      </c>
      <c r="I230" s="60">
        <f>I240+I249</f>
        <v>0</v>
      </c>
      <c r="J230" s="60">
        <f>J240+J249</f>
        <v>0</v>
      </c>
      <c r="K230" s="84"/>
      <c r="L230" s="85"/>
    </row>
    <row r="231" spans="1:12" s="35" customFormat="1" ht="37.5" hidden="1" x14ac:dyDescent="0.2">
      <c r="A231" s="89" t="s">
        <v>64</v>
      </c>
      <c r="B231" s="89"/>
      <c r="C231" s="89"/>
      <c r="D231" s="90" t="s">
        <v>33</v>
      </c>
      <c r="E231" s="82"/>
      <c r="F231" s="82"/>
      <c r="G231" s="83">
        <f t="shared" ref="G231:G253" si="53">H231+I231</f>
        <v>0</v>
      </c>
      <c r="H231" s="60">
        <f>H232</f>
        <v>0</v>
      </c>
      <c r="I231" s="60"/>
      <c r="J231" s="60"/>
      <c r="K231" s="84"/>
      <c r="L231" s="85"/>
    </row>
    <row r="232" spans="1:12" s="35" customFormat="1" ht="31.7" hidden="1" customHeight="1" x14ac:dyDescent="0.3">
      <c r="A232" s="89" t="s">
        <v>63</v>
      </c>
      <c r="B232" s="91"/>
      <c r="C232" s="156"/>
      <c r="D232" s="164" t="s">
        <v>33</v>
      </c>
      <c r="E232" s="82"/>
      <c r="F232" s="82"/>
      <c r="G232" s="83">
        <f t="shared" si="53"/>
        <v>0</v>
      </c>
      <c r="H232" s="60">
        <f>H233+H234</f>
        <v>0</v>
      </c>
      <c r="I232" s="60"/>
      <c r="J232" s="60"/>
      <c r="K232" s="84"/>
      <c r="L232" s="85"/>
    </row>
    <row r="233" spans="1:12" s="35" customFormat="1" ht="37.5" hidden="1" x14ac:dyDescent="0.3">
      <c r="A233" s="91" t="s">
        <v>65</v>
      </c>
      <c r="B233" s="91" t="s">
        <v>4</v>
      </c>
      <c r="C233" s="91" t="s">
        <v>5</v>
      </c>
      <c r="D233" s="106" t="s">
        <v>66</v>
      </c>
      <c r="E233" s="105"/>
      <c r="F233" s="105"/>
      <c r="G233" s="93">
        <f t="shared" si="53"/>
        <v>0</v>
      </c>
      <c r="H233" s="94"/>
      <c r="I233" s="94"/>
      <c r="J233" s="94"/>
      <c r="K233" s="84"/>
      <c r="L233" s="85"/>
    </row>
    <row r="234" spans="1:12" s="35" customFormat="1" ht="56.25" hidden="1" x14ac:dyDescent="0.3">
      <c r="A234" s="91" t="s">
        <v>91</v>
      </c>
      <c r="B234" s="91" t="s">
        <v>92</v>
      </c>
      <c r="C234" s="91" t="s">
        <v>122</v>
      </c>
      <c r="D234" s="92" t="s">
        <v>93</v>
      </c>
      <c r="E234" s="105"/>
      <c r="F234" s="105"/>
      <c r="G234" s="93">
        <f t="shared" si="53"/>
        <v>0</v>
      </c>
      <c r="H234" s="94"/>
      <c r="I234" s="94"/>
      <c r="J234" s="94"/>
      <c r="K234" s="84"/>
      <c r="L234" s="85"/>
    </row>
    <row r="235" spans="1:12" s="35" customFormat="1" ht="22.5" hidden="1" x14ac:dyDescent="0.2">
      <c r="A235" s="89" t="s">
        <v>52</v>
      </c>
      <c r="B235" s="91"/>
      <c r="C235" s="91"/>
      <c r="D235" s="101" t="s">
        <v>24</v>
      </c>
      <c r="E235" s="105"/>
      <c r="F235" s="105"/>
      <c r="G235" s="83">
        <f t="shared" si="53"/>
        <v>0</v>
      </c>
      <c r="H235" s="112">
        <f>H236</f>
        <v>0</v>
      </c>
      <c r="I235" s="60">
        <f>I236</f>
        <v>0</v>
      </c>
      <c r="J235" s="60">
        <f>J236</f>
        <v>0</v>
      </c>
      <c r="K235" s="84"/>
      <c r="L235" s="85"/>
    </row>
    <row r="236" spans="1:12" s="35" customFormat="1" ht="22.5" hidden="1" x14ac:dyDescent="0.2">
      <c r="A236" s="89" t="s">
        <v>51</v>
      </c>
      <c r="B236" s="91"/>
      <c r="C236" s="91"/>
      <c r="D236" s="101" t="s">
        <v>24</v>
      </c>
      <c r="E236" s="105"/>
      <c r="F236" s="105"/>
      <c r="G236" s="83">
        <f t="shared" si="53"/>
        <v>0</v>
      </c>
      <c r="H236" s="112">
        <f>H237+H238</f>
        <v>0</v>
      </c>
      <c r="I236" s="60">
        <f>I239+I237</f>
        <v>0</v>
      </c>
      <c r="J236" s="60">
        <f>J239+J237</f>
        <v>0</v>
      </c>
      <c r="K236" s="84"/>
      <c r="L236" s="85"/>
    </row>
    <row r="237" spans="1:12" s="42" customFormat="1" ht="43.5" hidden="1" customHeight="1" x14ac:dyDescent="0.3">
      <c r="A237" s="91" t="s">
        <v>204</v>
      </c>
      <c r="B237" s="91" t="s">
        <v>203</v>
      </c>
      <c r="C237" s="91" t="s">
        <v>16</v>
      </c>
      <c r="D237" s="92" t="s">
        <v>202</v>
      </c>
      <c r="E237" s="131"/>
      <c r="F237" s="131"/>
      <c r="G237" s="93">
        <f t="shared" si="53"/>
        <v>0</v>
      </c>
      <c r="H237" s="94"/>
      <c r="I237" s="60"/>
      <c r="J237" s="60"/>
      <c r="K237" s="132"/>
      <c r="L237" s="133"/>
    </row>
    <row r="238" spans="1:12" s="42" customFormat="1" ht="54" hidden="1" x14ac:dyDescent="0.25">
      <c r="A238" s="91" t="s">
        <v>226</v>
      </c>
      <c r="B238" s="91" t="s">
        <v>126</v>
      </c>
      <c r="C238" s="115" t="s">
        <v>189</v>
      </c>
      <c r="D238" s="173" t="s">
        <v>227</v>
      </c>
      <c r="E238" s="131"/>
      <c r="F238" s="131"/>
      <c r="G238" s="93">
        <f t="shared" si="53"/>
        <v>0</v>
      </c>
      <c r="H238" s="113"/>
      <c r="I238" s="60"/>
      <c r="J238" s="60"/>
      <c r="K238" s="132"/>
      <c r="L238" s="133"/>
    </row>
    <row r="239" spans="1:12" s="35" customFormat="1" ht="36.75" hidden="1" customHeight="1" x14ac:dyDescent="0.2">
      <c r="A239" s="89" t="s">
        <v>48</v>
      </c>
      <c r="B239" s="89"/>
      <c r="C239" s="89"/>
      <c r="D239" s="90" t="s">
        <v>18</v>
      </c>
      <c r="E239" s="82"/>
      <c r="F239" s="82"/>
      <c r="G239" s="83">
        <f>G240</f>
        <v>0</v>
      </c>
      <c r="H239" s="60">
        <f>H240</f>
        <v>0</v>
      </c>
      <c r="I239" s="60"/>
      <c r="J239" s="60"/>
      <c r="K239" s="84"/>
      <c r="L239" s="85"/>
    </row>
    <row r="240" spans="1:12" s="35" customFormat="1" ht="47.85" hidden="1" customHeight="1" x14ac:dyDescent="0.2">
      <c r="A240" s="89" t="s">
        <v>47</v>
      </c>
      <c r="B240" s="89"/>
      <c r="C240" s="89"/>
      <c r="D240" s="90" t="s">
        <v>18</v>
      </c>
      <c r="E240" s="105"/>
      <c r="F240" s="105"/>
      <c r="G240" s="83">
        <f t="shared" si="53"/>
        <v>0</v>
      </c>
      <c r="H240" s="60">
        <f>H241+H242</f>
        <v>0</v>
      </c>
      <c r="I240" s="60">
        <f>I241</f>
        <v>0</v>
      </c>
      <c r="J240" s="60">
        <f>J241</f>
        <v>0</v>
      </c>
      <c r="K240" s="84"/>
      <c r="L240" s="85"/>
    </row>
    <row r="241" spans="1:12" s="35" customFormat="1" ht="37.5" hidden="1" x14ac:dyDescent="0.2">
      <c r="A241" s="154" t="s">
        <v>102</v>
      </c>
      <c r="B241" s="91" t="s">
        <v>103</v>
      </c>
      <c r="C241" s="91" t="s">
        <v>13</v>
      </c>
      <c r="D241" s="102" t="s">
        <v>142</v>
      </c>
      <c r="E241" s="105"/>
      <c r="F241" s="105"/>
      <c r="G241" s="93">
        <f t="shared" si="53"/>
        <v>0</v>
      </c>
      <c r="H241" s="94"/>
      <c r="I241" s="60"/>
      <c r="J241" s="60"/>
      <c r="K241" s="84"/>
      <c r="L241" s="85"/>
    </row>
    <row r="242" spans="1:12" s="35" customFormat="1" ht="86.45" hidden="1" customHeight="1" x14ac:dyDescent="0.2">
      <c r="A242" s="154" t="s">
        <v>228</v>
      </c>
      <c r="B242" s="91" t="s">
        <v>229</v>
      </c>
      <c r="C242" s="115" t="s">
        <v>26</v>
      </c>
      <c r="D242" s="174" t="s">
        <v>230</v>
      </c>
      <c r="E242" s="105"/>
      <c r="F242" s="105"/>
      <c r="G242" s="93">
        <f t="shared" si="53"/>
        <v>0</v>
      </c>
      <c r="H242" s="94"/>
      <c r="I242" s="60"/>
      <c r="J242" s="60"/>
      <c r="K242" s="84"/>
      <c r="L242" s="85"/>
    </row>
    <row r="243" spans="1:12" s="35" customFormat="1" ht="37.5" hidden="1" x14ac:dyDescent="0.2">
      <c r="A243" s="89" t="s">
        <v>27</v>
      </c>
      <c r="B243" s="89"/>
      <c r="C243" s="89"/>
      <c r="D243" s="90" t="s">
        <v>29</v>
      </c>
      <c r="E243" s="105"/>
      <c r="F243" s="105"/>
      <c r="G243" s="83">
        <f>G244</f>
        <v>0</v>
      </c>
      <c r="H243" s="60">
        <f>H244</f>
        <v>0</v>
      </c>
      <c r="I243" s="60"/>
      <c r="J243" s="60"/>
      <c r="K243" s="84"/>
      <c r="L243" s="85"/>
    </row>
    <row r="244" spans="1:12" s="35" customFormat="1" ht="37.5" hidden="1" x14ac:dyDescent="0.2">
      <c r="A244" s="89" t="s">
        <v>28</v>
      </c>
      <c r="B244" s="89"/>
      <c r="C244" s="89"/>
      <c r="D244" s="90" t="s">
        <v>29</v>
      </c>
      <c r="E244" s="105"/>
      <c r="F244" s="105"/>
      <c r="G244" s="83">
        <f t="shared" si="53"/>
        <v>0</v>
      </c>
      <c r="H244" s="60">
        <f>H245</f>
        <v>0</v>
      </c>
      <c r="I244" s="60"/>
      <c r="J244" s="60"/>
      <c r="K244" s="84"/>
      <c r="L244" s="85"/>
    </row>
    <row r="245" spans="1:12" s="35" customFormat="1" ht="56.25" hidden="1" x14ac:dyDescent="0.2">
      <c r="A245" s="80" t="s">
        <v>192</v>
      </c>
      <c r="B245" s="80" t="s">
        <v>42</v>
      </c>
      <c r="C245" s="80" t="s">
        <v>14</v>
      </c>
      <c r="D245" s="81" t="s">
        <v>43</v>
      </c>
      <c r="E245" s="105"/>
      <c r="F245" s="105"/>
      <c r="G245" s="93">
        <f t="shared" si="53"/>
        <v>0</v>
      </c>
      <c r="H245" s="94"/>
      <c r="I245" s="60"/>
      <c r="J245" s="60"/>
      <c r="K245" s="84"/>
      <c r="L245" s="85"/>
    </row>
    <row r="246" spans="1:12" s="35" customFormat="1" ht="37.5" hidden="1" x14ac:dyDescent="0.2">
      <c r="A246" s="154"/>
      <c r="B246" s="91"/>
      <c r="C246" s="91"/>
      <c r="D246" s="90" t="s">
        <v>37</v>
      </c>
      <c r="E246" s="105"/>
      <c r="F246" s="105"/>
      <c r="G246" s="83">
        <f>G247</f>
        <v>0</v>
      </c>
      <c r="H246" s="60">
        <f>H247</f>
        <v>0</v>
      </c>
      <c r="I246" s="60"/>
      <c r="J246" s="60"/>
      <c r="K246" s="84"/>
      <c r="L246" s="85"/>
    </row>
    <row r="247" spans="1:12" s="35" customFormat="1" ht="37.5" hidden="1" x14ac:dyDescent="0.2">
      <c r="A247" s="154"/>
      <c r="B247" s="91"/>
      <c r="C247" s="91"/>
      <c r="D247" s="90" t="s">
        <v>36</v>
      </c>
      <c r="E247" s="105"/>
      <c r="F247" s="105"/>
      <c r="G247" s="83">
        <f>H247+I247</f>
        <v>0</v>
      </c>
      <c r="H247" s="60">
        <f>H248</f>
        <v>0</v>
      </c>
      <c r="I247" s="60"/>
      <c r="J247" s="60"/>
      <c r="K247" s="84"/>
      <c r="L247" s="85"/>
    </row>
    <row r="248" spans="1:12" s="35" customFormat="1" ht="60" hidden="1" customHeight="1" x14ac:dyDescent="0.2">
      <c r="A248" s="115" t="s">
        <v>231</v>
      </c>
      <c r="B248" s="115" t="s">
        <v>232</v>
      </c>
      <c r="C248" s="115" t="s">
        <v>233</v>
      </c>
      <c r="D248" s="174" t="s">
        <v>234</v>
      </c>
      <c r="E248" s="105"/>
      <c r="F248" s="105"/>
      <c r="G248" s="93">
        <f t="shared" si="53"/>
        <v>0</v>
      </c>
      <c r="H248" s="94"/>
      <c r="I248" s="60"/>
      <c r="J248" s="60"/>
      <c r="K248" s="84"/>
      <c r="L248" s="85"/>
    </row>
    <row r="249" spans="1:12" s="35" customFormat="1" ht="72.75" hidden="1" customHeight="1" x14ac:dyDescent="0.2">
      <c r="A249" s="89" t="s">
        <v>101</v>
      </c>
      <c r="B249" s="80"/>
      <c r="C249" s="80"/>
      <c r="D249" s="90" t="s">
        <v>23</v>
      </c>
      <c r="E249" s="105"/>
      <c r="F249" s="105"/>
      <c r="G249" s="83">
        <f t="shared" si="53"/>
        <v>0</v>
      </c>
      <c r="H249" s="83">
        <f>H250</f>
        <v>0</v>
      </c>
      <c r="I249" s="83">
        <f>I250</f>
        <v>0</v>
      </c>
      <c r="J249" s="83">
        <f>J250</f>
        <v>0</v>
      </c>
      <c r="K249" s="84"/>
      <c r="L249" s="85"/>
    </row>
    <row r="250" spans="1:12" s="35" customFormat="1" ht="60.75" hidden="1" customHeight="1" x14ac:dyDescent="0.2">
      <c r="A250" s="89" t="s">
        <v>100</v>
      </c>
      <c r="B250" s="80"/>
      <c r="C250" s="80"/>
      <c r="D250" s="90" t="s">
        <v>23</v>
      </c>
      <c r="E250" s="105"/>
      <c r="F250" s="105"/>
      <c r="G250" s="83">
        <f t="shared" si="53"/>
        <v>0</v>
      </c>
      <c r="H250" s="60">
        <f>H251+H252+H253</f>
        <v>0</v>
      </c>
      <c r="I250" s="60">
        <f>I251+I252+I253</f>
        <v>0</v>
      </c>
      <c r="J250" s="60">
        <f>J251+J252+J253</f>
        <v>0</v>
      </c>
      <c r="K250" s="84"/>
      <c r="L250" s="85"/>
    </row>
    <row r="251" spans="1:12" s="35" customFormat="1" ht="37.5" hidden="1" x14ac:dyDescent="0.3">
      <c r="A251" s="108" t="s">
        <v>136</v>
      </c>
      <c r="B251" s="91" t="s">
        <v>75</v>
      </c>
      <c r="C251" s="91" t="s">
        <v>184</v>
      </c>
      <c r="D251" s="103" t="s">
        <v>185</v>
      </c>
      <c r="E251" s="105"/>
      <c r="F251" s="105"/>
      <c r="G251" s="83">
        <f t="shared" si="53"/>
        <v>0</v>
      </c>
      <c r="H251" s="60"/>
      <c r="I251" s="60"/>
      <c r="J251" s="60"/>
      <c r="K251" s="84"/>
      <c r="L251" s="85"/>
    </row>
    <row r="252" spans="1:12" s="35" customFormat="1" ht="36" hidden="1" customHeight="1" x14ac:dyDescent="0.3">
      <c r="A252" s="108" t="s">
        <v>167</v>
      </c>
      <c r="B252" s="91" t="s">
        <v>168</v>
      </c>
      <c r="C252" s="91" t="s">
        <v>169</v>
      </c>
      <c r="D252" s="103" t="s">
        <v>180</v>
      </c>
      <c r="E252" s="105"/>
      <c r="F252" s="105"/>
      <c r="G252" s="93">
        <f t="shared" si="53"/>
        <v>0</v>
      </c>
      <c r="H252" s="94"/>
      <c r="I252" s="60"/>
      <c r="J252" s="60"/>
      <c r="K252" s="84"/>
      <c r="L252" s="85"/>
    </row>
    <row r="253" spans="1:12" s="35" customFormat="1" ht="36.75" hidden="1" customHeight="1" x14ac:dyDescent="0.2">
      <c r="A253" s="108" t="s">
        <v>94</v>
      </c>
      <c r="B253" s="91" t="s">
        <v>41</v>
      </c>
      <c r="C253" s="91" t="s">
        <v>15</v>
      </c>
      <c r="D253" s="175" t="s">
        <v>73</v>
      </c>
      <c r="E253" s="105"/>
      <c r="F253" s="105"/>
      <c r="G253" s="83">
        <f t="shared" si="53"/>
        <v>0</v>
      </c>
      <c r="H253" s="60"/>
      <c r="I253" s="60"/>
      <c r="J253" s="60"/>
      <c r="K253" s="84"/>
      <c r="L253" s="85"/>
    </row>
    <row r="254" spans="1:12" s="43" customFormat="1" ht="57.75" hidden="1" customHeight="1" x14ac:dyDescent="0.3">
      <c r="A254" s="108"/>
      <c r="B254" s="108"/>
      <c r="C254" s="108"/>
      <c r="D254" s="176"/>
      <c r="E254" s="82" t="s">
        <v>178</v>
      </c>
      <c r="F254" s="82" t="s">
        <v>179</v>
      </c>
      <c r="G254" s="83">
        <f>H254+I254</f>
        <v>0</v>
      </c>
      <c r="H254" s="60">
        <f>H255</f>
        <v>0</v>
      </c>
      <c r="I254" s="60">
        <f t="shared" ref="I254:J256" si="54">I255</f>
        <v>0</v>
      </c>
      <c r="J254" s="60">
        <f t="shared" si="54"/>
        <v>0</v>
      </c>
      <c r="K254" s="177"/>
      <c r="L254" s="178"/>
    </row>
    <row r="255" spans="1:12" s="44" customFormat="1" ht="33.6" hidden="1" customHeight="1" x14ac:dyDescent="0.2">
      <c r="A255" s="89" t="s">
        <v>64</v>
      </c>
      <c r="B255" s="89"/>
      <c r="C255" s="89"/>
      <c r="D255" s="90" t="s">
        <v>33</v>
      </c>
      <c r="E255" s="105"/>
      <c r="F255" s="105"/>
      <c r="G255" s="83">
        <f>H255+I255</f>
        <v>0</v>
      </c>
      <c r="H255" s="60">
        <f>H256</f>
        <v>0</v>
      </c>
      <c r="I255" s="60">
        <f t="shared" si="54"/>
        <v>0</v>
      </c>
      <c r="J255" s="60">
        <f t="shared" si="54"/>
        <v>0</v>
      </c>
      <c r="K255" s="107"/>
      <c r="L255" s="63"/>
    </row>
    <row r="256" spans="1:12" s="44" customFormat="1" ht="37.5" hidden="1" x14ac:dyDescent="0.2">
      <c r="A256" s="89" t="s">
        <v>63</v>
      </c>
      <c r="B256" s="89"/>
      <c r="C256" s="89"/>
      <c r="D256" s="90" t="s">
        <v>33</v>
      </c>
      <c r="E256" s="105"/>
      <c r="F256" s="105"/>
      <c r="G256" s="83">
        <f>H256+I256</f>
        <v>0</v>
      </c>
      <c r="H256" s="60">
        <f>H257</f>
        <v>0</v>
      </c>
      <c r="I256" s="60">
        <f t="shared" si="54"/>
        <v>0</v>
      </c>
      <c r="J256" s="60">
        <f t="shared" si="54"/>
        <v>0</v>
      </c>
      <c r="K256" s="107"/>
      <c r="L256" s="63"/>
    </row>
    <row r="257" spans="1:12" s="44" customFormat="1" ht="22.5" hidden="1" x14ac:dyDescent="0.2">
      <c r="A257" s="91" t="s">
        <v>129</v>
      </c>
      <c r="B257" s="91" t="s">
        <v>71</v>
      </c>
      <c r="C257" s="91" t="s">
        <v>4</v>
      </c>
      <c r="D257" s="102" t="s">
        <v>72</v>
      </c>
      <c r="E257" s="105"/>
      <c r="F257" s="105"/>
      <c r="G257" s="83">
        <f>H257+I257</f>
        <v>0</v>
      </c>
      <c r="H257" s="60"/>
      <c r="I257" s="60"/>
      <c r="J257" s="60"/>
      <c r="K257" s="107"/>
      <c r="L257" s="63"/>
    </row>
    <row r="258" spans="1:12" s="35" customFormat="1" ht="78" customHeight="1" x14ac:dyDescent="0.3">
      <c r="A258" s="154"/>
      <c r="B258" s="91"/>
      <c r="C258" s="91"/>
      <c r="D258" s="106"/>
      <c r="E258" s="82" t="s">
        <v>316</v>
      </c>
      <c r="F258" s="82" t="s">
        <v>341</v>
      </c>
      <c r="G258" s="60">
        <f>G259</f>
        <v>300000</v>
      </c>
      <c r="H258" s="60">
        <f t="shared" ref="H258" si="55">H259</f>
        <v>300000</v>
      </c>
      <c r="I258" s="60">
        <f>I259</f>
        <v>0</v>
      </c>
      <c r="J258" s="60">
        <f>J259</f>
        <v>0</v>
      </c>
      <c r="K258" s="84"/>
      <c r="L258" s="85"/>
    </row>
    <row r="259" spans="1:12" s="35" customFormat="1" ht="37.5" x14ac:dyDescent="0.2">
      <c r="A259" s="89" t="s">
        <v>64</v>
      </c>
      <c r="B259" s="89"/>
      <c r="C259" s="89"/>
      <c r="D259" s="90" t="s">
        <v>33</v>
      </c>
      <c r="E259" s="82"/>
      <c r="F259" s="82"/>
      <c r="G259" s="93">
        <f t="shared" ref="G259:G260" si="56">H259+I259</f>
        <v>300000</v>
      </c>
      <c r="H259" s="94">
        <f>H260</f>
        <v>300000</v>
      </c>
      <c r="I259" s="60">
        <f>I260</f>
        <v>0</v>
      </c>
      <c r="J259" s="60">
        <f>J260</f>
        <v>0</v>
      </c>
      <c r="K259" s="84"/>
      <c r="L259" s="85"/>
    </row>
    <row r="260" spans="1:12" s="45" customFormat="1" ht="40.15" customHeight="1" x14ac:dyDescent="0.3">
      <c r="A260" s="154" t="s">
        <v>317</v>
      </c>
      <c r="B260" s="91" t="s">
        <v>318</v>
      </c>
      <c r="C260" s="91" t="s">
        <v>319</v>
      </c>
      <c r="D260" s="110" t="s">
        <v>320</v>
      </c>
      <c r="E260" s="82"/>
      <c r="F260" s="82"/>
      <c r="G260" s="93">
        <f t="shared" si="56"/>
        <v>300000</v>
      </c>
      <c r="H260" s="94">
        <v>300000</v>
      </c>
      <c r="I260" s="60">
        <v>0</v>
      </c>
      <c r="J260" s="60"/>
      <c r="K260" s="179"/>
      <c r="L260" s="180"/>
    </row>
    <row r="261" spans="1:12" s="41" customFormat="1" ht="78.75" hidden="1" customHeight="1" x14ac:dyDescent="0.2">
      <c r="A261" s="91"/>
      <c r="B261" s="115"/>
      <c r="C261" s="115"/>
      <c r="D261" s="181"/>
      <c r="E261" s="82" t="s">
        <v>267</v>
      </c>
      <c r="F261" s="82" t="s">
        <v>269</v>
      </c>
      <c r="G261" s="60">
        <f t="shared" ref="G261:J262" si="57">G262</f>
        <v>0</v>
      </c>
      <c r="H261" s="60">
        <f t="shared" si="57"/>
        <v>0</v>
      </c>
      <c r="I261" s="60">
        <f t="shared" si="57"/>
        <v>0</v>
      </c>
      <c r="J261" s="60">
        <f t="shared" si="57"/>
        <v>0</v>
      </c>
      <c r="K261" s="84"/>
      <c r="L261" s="85"/>
    </row>
    <row r="262" spans="1:12" s="41" customFormat="1" ht="36.75" hidden="1" customHeight="1" x14ac:dyDescent="0.2">
      <c r="A262" s="89" t="s">
        <v>64</v>
      </c>
      <c r="B262" s="108"/>
      <c r="C262" s="109"/>
      <c r="D262" s="90" t="s">
        <v>33</v>
      </c>
      <c r="E262" s="105"/>
      <c r="F262" s="105"/>
      <c r="G262" s="60">
        <f t="shared" si="57"/>
        <v>0</v>
      </c>
      <c r="H262" s="60">
        <f>H263</f>
        <v>0</v>
      </c>
      <c r="I262" s="60">
        <f t="shared" si="57"/>
        <v>0</v>
      </c>
      <c r="J262" s="60">
        <f t="shared" si="57"/>
        <v>0</v>
      </c>
      <c r="K262" s="84"/>
      <c r="L262" s="85"/>
    </row>
    <row r="263" spans="1:12" s="41" customFormat="1" ht="36.75" hidden="1" customHeight="1" x14ac:dyDescent="0.2">
      <c r="A263" s="89" t="s">
        <v>63</v>
      </c>
      <c r="B263" s="89"/>
      <c r="C263" s="89"/>
      <c r="D263" s="90" t="s">
        <v>33</v>
      </c>
      <c r="E263" s="105"/>
      <c r="F263" s="105"/>
      <c r="G263" s="60">
        <f>G264</f>
        <v>0</v>
      </c>
      <c r="H263" s="60">
        <f>H264</f>
        <v>0</v>
      </c>
      <c r="I263" s="60">
        <f>I264</f>
        <v>0</v>
      </c>
      <c r="J263" s="60">
        <f>J264</f>
        <v>0</v>
      </c>
      <c r="K263" s="84"/>
      <c r="L263" s="85"/>
    </row>
    <row r="264" spans="1:12" s="41" customFormat="1" ht="57.2" hidden="1" customHeight="1" x14ac:dyDescent="0.3">
      <c r="A264" s="91" t="s">
        <v>61</v>
      </c>
      <c r="B264" s="91" t="s">
        <v>62</v>
      </c>
      <c r="C264" s="91" t="s">
        <v>4</v>
      </c>
      <c r="D264" s="106" t="s">
        <v>121</v>
      </c>
      <c r="E264" s="105"/>
      <c r="F264" s="105"/>
      <c r="G264" s="93">
        <f>H264+I264</f>
        <v>0</v>
      </c>
      <c r="H264" s="94"/>
      <c r="I264" s="94"/>
      <c r="J264" s="94"/>
      <c r="K264" s="84"/>
      <c r="L264" s="85"/>
    </row>
    <row r="265" spans="1:12" s="41" customFormat="1" ht="76.7" hidden="1" customHeight="1" x14ac:dyDescent="0.2">
      <c r="A265" s="91"/>
      <c r="B265" s="115"/>
      <c r="C265" s="115"/>
      <c r="D265" s="181"/>
      <c r="E265" s="82" t="s">
        <v>284</v>
      </c>
      <c r="F265" s="123" t="s">
        <v>268</v>
      </c>
      <c r="G265" s="60">
        <f>H265+I265</f>
        <v>0</v>
      </c>
      <c r="H265" s="60">
        <f>H266+H269</f>
        <v>0</v>
      </c>
      <c r="I265" s="60">
        <f>I266</f>
        <v>0</v>
      </c>
      <c r="J265" s="60">
        <f>J266</f>
        <v>0</v>
      </c>
      <c r="K265" s="84"/>
      <c r="L265" s="85"/>
    </row>
    <row r="266" spans="1:12" s="41" customFormat="1" ht="37.5" hidden="1" x14ac:dyDescent="0.2">
      <c r="A266" s="89" t="s">
        <v>64</v>
      </c>
      <c r="B266" s="108"/>
      <c r="C266" s="109"/>
      <c r="D266" s="90" t="s">
        <v>33</v>
      </c>
      <c r="E266" s="105"/>
      <c r="F266" s="105"/>
      <c r="G266" s="60">
        <f t="shared" ref="G266:I267" si="58">G267</f>
        <v>0</v>
      </c>
      <c r="H266" s="60">
        <f t="shared" si="58"/>
        <v>0</v>
      </c>
      <c r="I266" s="60">
        <f t="shared" si="58"/>
        <v>0</v>
      </c>
      <c r="J266" s="60"/>
      <c r="K266" s="84"/>
      <c r="L266" s="85"/>
    </row>
    <row r="267" spans="1:12" s="41" customFormat="1" ht="37.5" hidden="1" x14ac:dyDescent="0.2">
      <c r="A267" s="89" t="s">
        <v>63</v>
      </c>
      <c r="B267" s="89"/>
      <c r="C267" s="89"/>
      <c r="D267" s="90" t="s">
        <v>33</v>
      </c>
      <c r="E267" s="105"/>
      <c r="F267" s="105"/>
      <c r="G267" s="60">
        <f t="shared" si="58"/>
        <v>0</v>
      </c>
      <c r="H267" s="60">
        <f t="shared" si="58"/>
        <v>0</v>
      </c>
      <c r="I267" s="60">
        <f t="shared" si="58"/>
        <v>0</v>
      </c>
      <c r="J267" s="60">
        <f>J268</f>
        <v>0</v>
      </c>
      <c r="K267" s="84"/>
      <c r="L267" s="85"/>
    </row>
    <row r="268" spans="1:12" s="41" customFormat="1" hidden="1" x14ac:dyDescent="0.3">
      <c r="A268" s="91" t="s">
        <v>264</v>
      </c>
      <c r="B268" s="91" t="s">
        <v>86</v>
      </c>
      <c r="C268" s="91" t="s">
        <v>44</v>
      </c>
      <c r="D268" s="106" t="s">
        <v>87</v>
      </c>
      <c r="E268" s="105"/>
      <c r="F268" s="105"/>
      <c r="G268" s="93">
        <f>H268+I268</f>
        <v>0</v>
      </c>
      <c r="H268" s="94"/>
      <c r="I268" s="60"/>
      <c r="J268" s="60"/>
      <c r="K268" s="84"/>
      <c r="L268" s="85"/>
    </row>
    <row r="269" spans="1:12" s="41" customFormat="1" ht="56.25" hidden="1" x14ac:dyDescent="0.3">
      <c r="A269" s="108" t="s">
        <v>101</v>
      </c>
      <c r="B269" s="91"/>
      <c r="C269" s="91"/>
      <c r="D269" s="165" t="s">
        <v>23</v>
      </c>
      <c r="E269" s="105"/>
      <c r="F269" s="105"/>
      <c r="G269" s="83">
        <f>G270</f>
        <v>0</v>
      </c>
      <c r="H269" s="60">
        <f>H270</f>
        <v>0</v>
      </c>
      <c r="I269" s="60"/>
      <c r="J269" s="60"/>
      <c r="K269" s="84"/>
      <c r="L269" s="85"/>
    </row>
    <row r="270" spans="1:12" s="41" customFormat="1" ht="56.25" hidden="1" x14ac:dyDescent="0.3">
      <c r="A270" s="108" t="s">
        <v>100</v>
      </c>
      <c r="B270" s="91"/>
      <c r="C270" s="91"/>
      <c r="D270" s="165" t="s">
        <v>23</v>
      </c>
      <c r="E270" s="105"/>
      <c r="F270" s="105"/>
      <c r="G270" s="83">
        <f>G271</f>
        <v>0</v>
      </c>
      <c r="H270" s="60">
        <f>H271</f>
        <v>0</v>
      </c>
      <c r="I270" s="60"/>
      <c r="J270" s="60"/>
      <c r="K270" s="84"/>
      <c r="L270" s="85"/>
    </row>
    <row r="271" spans="1:12" s="41" customFormat="1" hidden="1" x14ac:dyDescent="0.3">
      <c r="A271" s="91" t="s">
        <v>98</v>
      </c>
      <c r="B271" s="91" t="s">
        <v>86</v>
      </c>
      <c r="C271" s="91" t="s">
        <v>44</v>
      </c>
      <c r="D271" s="106" t="s">
        <v>87</v>
      </c>
      <c r="E271" s="105"/>
      <c r="F271" s="105"/>
      <c r="G271" s="93">
        <f>H271</f>
        <v>0</v>
      </c>
      <c r="H271" s="94"/>
      <c r="I271" s="60"/>
      <c r="J271" s="60"/>
      <c r="K271" s="84"/>
      <c r="L271" s="85"/>
    </row>
    <row r="272" spans="1:12" s="41" customFormat="1" ht="114.6" hidden="1" customHeight="1" x14ac:dyDescent="0.2">
      <c r="A272" s="91"/>
      <c r="B272" s="115"/>
      <c r="C272" s="115"/>
      <c r="D272" s="181"/>
      <c r="E272" s="82" t="s">
        <v>340</v>
      </c>
      <c r="F272" s="82" t="s">
        <v>326</v>
      </c>
      <c r="G272" s="60">
        <f t="shared" ref="G272:G281" si="59">H272+I272</f>
        <v>0</v>
      </c>
      <c r="H272" s="60">
        <f>H273</f>
        <v>0</v>
      </c>
      <c r="I272" s="60"/>
      <c r="J272" s="60"/>
      <c r="K272" s="84"/>
      <c r="L272" s="85"/>
    </row>
    <row r="273" spans="1:58" s="41" customFormat="1" ht="37.5" hidden="1" x14ac:dyDescent="0.2">
      <c r="A273" s="89" t="s">
        <v>64</v>
      </c>
      <c r="B273" s="108"/>
      <c r="C273" s="109"/>
      <c r="D273" s="90" t="s">
        <v>33</v>
      </c>
      <c r="E273" s="105"/>
      <c r="F273" s="105"/>
      <c r="G273" s="94">
        <f t="shared" si="59"/>
        <v>0</v>
      </c>
      <c r="H273" s="94">
        <f>H274</f>
        <v>0</v>
      </c>
      <c r="I273" s="60"/>
      <c r="J273" s="60"/>
      <c r="K273" s="84"/>
      <c r="L273" s="85"/>
    </row>
    <row r="274" spans="1:58" s="41" customFormat="1" ht="37.5" hidden="1" x14ac:dyDescent="0.2">
      <c r="A274" s="89" t="s">
        <v>63</v>
      </c>
      <c r="B274" s="89"/>
      <c r="C274" s="89"/>
      <c r="D274" s="90" t="s">
        <v>33</v>
      </c>
      <c r="E274" s="105"/>
      <c r="F274" s="105"/>
      <c r="G274" s="94">
        <f t="shared" si="59"/>
        <v>0</v>
      </c>
      <c r="H274" s="94">
        <f>H275</f>
        <v>0</v>
      </c>
      <c r="I274" s="60"/>
      <c r="J274" s="60"/>
      <c r="K274" s="84"/>
      <c r="L274" s="85"/>
    </row>
    <row r="275" spans="1:58" s="41" customFormat="1" ht="30.75" hidden="1" customHeight="1" x14ac:dyDescent="0.3">
      <c r="A275" s="91" t="s">
        <v>129</v>
      </c>
      <c r="B275" s="91" t="s">
        <v>71</v>
      </c>
      <c r="C275" s="91" t="s">
        <v>4</v>
      </c>
      <c r="D275" s="106" t="s">
        <v>72</v>
      </c>
      <c r="E275" s="105"/>
      <c r="F275" s="105"/>
      <c r="G275" s="94">
        <f t="shared" si="59"/>
        <v>0</v>
      </c>
      <c r="H275" s="94"/>
      <c r="I275" s="60"/>
      <c r="J275" s="60"/>
      <c r="K275" s="84"/>
      <c r="L275" s="85"/>
    </row>
    <row r="276" spans="1:58" s="5" customFormat="1" ht="76.150000000000006" customHeight="1" x14ac:dyDescent="0.3">
      <c r="A276" s="91"/>
      <c r="B276" s="91"/>
      <c r="C276" s="91"/>
      <c r="D276" s="106"/>
      <c r="E276" s="82" t="s">
        <v>356</v>
      </c>
      <c r="F276" s="82" t="s">
        <v>283</v>
      </c>
      <c r="G276" s="60">
        <f>H276+I276</f>
        <v>1573100</v>
      </c>
      <c r="H276" s="60">
        <f>H277+H282</f>
        <v>0</v>
      </c>
      <c r="I276" s="60">
        <f>I277+I282</f>
        <v>1573100</v>
      </c>
      <c r="J276" s="60">
        <f>J277+J282</f>
        <v>1573100</v>
      </c>
      <c r="K276" s="84"/>
      <c r="L276" s="85"/>
    </row>
    <row r="277" spans="1:58" s="5" customFormat="1" ht="42.75" customHeight="1" x14ac:dyDescent="0.3">
      <c r="A277" s="91" t="s">
        <v>64</v>
      </c>
      <c r="B277" s="91"/>
      <c r="C277" s="91"/>
      <c r="D277" s="165" t="s">
        <v>33</v>
      </c>
      <c r="E277" s="105"/>
      <c r="F277" s="105"/>
      <c r="G277" s="60">
        <f t="shared" si="59"/>
        <v>1573100</v>
      </c>
      <c r="H277" s="60">
        <f>H278</f>
        <v>0</v>
      </c>
      <c r="I277" s="60">
        <f>I278</f>
        <v>1573100</v>
      </c>
      <c r="J277" s="60">
        <f>J278</f>
        <v>1573100</v>
      </c>
      <c r="K277" s="84"/>
      <c r="L277" s="85"/>
    </row>
    <row r="278" spans="1:58" s="11" customFormat="1" ht="47.25" customHeight="1" x14ac:dyDescent="0.2">
      <c r="A278" s="182" t="s">
        <v>63</v>
      </c>
      <c r="B278" s="182"/>
      <c r="C278" s="182"/>
      <c r="D278" s="90" t="s">
        <v>33</v>
      </c>
      <c r="E278" s="183"/>
      <c r="F278" s="183"/>
      <c r="G278" s="60">
        <f t="shared" si="59"/>
        <v>1573100</v>
      </c>
      <c r="H278" s="60">
        <f>H280+H281+H279</f>
        <v>0</v>
      </c>
      <c r="I278" s="60">
        <f t="shared" ref="I278:J278" si="60">I280+I281+I279</f>
        <v>1573100</v>
      </c>
      <c r="J278" s="60">
        <f t="shared" si="60"/>
        <v>1573100</v>
      </c>
      <c r="K278" s="66"/>
      <c r="L278" s="6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10"/>
    </row>
    <row r="279" spans="1:58" s="51" customFormat="1" ht="53.85" hidden="1" customHeight="1" x14ac:dyDescent="0.2">
      <c r="A279" s="184" t="s">
        <v>248</v>
      </c>
      <c r="B279" s="182">
        <v>8240</v>
      </c>
      <c r="C279" s="91" t="s">
        <v>221</v>
      </c>
      <c r="D279" s="134" t="s">
        <v>249</v>
      </c>
      <c r="E279" s="183"/>
      <c r="F279" s="183"/>
      <c r="G279" s="60">
        <f t="shared" si="59"/>
        <v>0</v>
      </c>
      <c r="H279" s="60"/>
      <c r="I279" s="60"/>
      <c r="J279" s="60"/>
      <c r="K279" s="66"/>
      <c r="L279" s="66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50"/>
    </row>
    <row r="280" spans="1:58" s="31" customFormat="1" ht="29.85" hidden="1" customHeight="1" x14ac:dyDescent="0.2">
      <c r="A280" s="91" t="s">
        <v>129</v>
      </c>
      <c r="B280" s="91" t="s">
        <v>71</v>
      </c>
      <c r="C280" s="91" t="s">
        <v>4</v>
      </c>
      <c r="D280" s="134" t="s">
        <v>72</v>
      </c>
      <c r="E280" s="142"/>
      <c r="F280" s="142"/>
      <c r="G280" s="60">
        <f t="shared" si="59"/>
        <v>0</v>
      </c>
      <c r="H280" s="185"/>
      <c r="I280" s="185"/>
      <c r="J280" s="185"/>
      <c r="K280" s="186"/>
      <c r="L280" s="186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30"/>
    </row>
    <row r="281" spans="1:58" s="38" customFormat="1" ht="68.099999999999994" customHeight="1" x14ac:dyDescent="0.2">
      <c r="A281" s="184" t="s">
        <v>61</v>
      </c>
      <c r="B281" s="182">
        <v>9800</v>
      </c>
      <c r="C281" s="184" t="s">
        <v>4</v>
      </c>
      <c r="D281" s="134" t="s">
        <v>121</v>
      </c>
      <c r="E281" s="142"/>
      <c r="F281" s="142"/>
      <c r="G281" s="60">
        <f t="shared" si="59"/>
        <v>1573100</v>
      </c>
      <c r="H281" s="185"/>
      <c r="I281" s="185">
        <f>1073100+500000</f>
        <v>1573100</v>
      </c>
      <c r="J281" s="185">
        <f>1073100+500000</f>
        <v>1573100</v>
      </c>
      <c r="K281" s="186"/>
      <c r="L281" s="186"/>
    </row>
    <row r="282" spans="1:58" s="33" customFormat="1" ht="22.5" hidden="1" x14ac:dyDescent="0.2">
      <c r="A282" s="89" t="s">
        <v>52</v>
      </c>
      <c r="B282" s="80"/>
      <c r="C282" s="80"/>
      <c r="D282" s="101" t="s">
        <v>24</v>
      </c>
      <c r="E282" s="142"/>
      <c r="F282" s="142"/>
      <c r="G282" s="187">
        <f t="shared" ref="G282:G294" si="61">H282+I282</f>
        <v>0</v>
      </c>
      <c r="H282" s="188">
        <f>H283</f>
        <v>0</v>
      </c>
      <c r="I282" s="188"/>
      <c r="J282" s="188"/>
      <c r="K282" s="66"/>
      <c r="L282" s="66"/>
      <c r="M282" s="20"/>
    </row>
    <row r="283" spans="1:58" s="33" customFormat="1" ht="22.5" hidden="1" x14ac:dyDescent="0.2">
      <c r="A283" s="89" t="s">
        <v>51</v>
      </c>
      <c r="B283" s="80"/>
      <c r="C283" s="80"/>
      <c r="D283" s="101" t="s">
        <v>24</v>
      </c>
      <c r="E283" s="142"/>
      <c r="F283" s="142"/>
      <c r="G283" s="187">
        <f t="shared" si="61"/>
        <v>0</v>
      </c>
      <c r="H283" s="188">
        <f>H284+H285</f>
        <v>0</v>
      </c>
      <c r="I283" s="188"/>
      <c r="J283" s="188"/>
      <c r="K283" s="66"/>
      <c r="L283" s="66"/>
      <c r="M283" s="20"/>
    </row>
    <row r="284" spans="1:58" s="33" customFormat="1" ht="64.5" hidden="1" customHeight="1" x14ac:dyDescent="0.2">
      <c r="A284" s="91" t="s">
        <v>252</v>
      </c>
      <c r="B284" s="91" t="s">
        <v>253</v>
      </c>
      <c r="C284" s="91" t="s">
        <v>126</v>
      </c>
      <c r="D284" s="134" t="s">
        <v>254</v>
      </c>
      <c r="E284" s="142"/>
      <c r="F284" s="142"/>
      <c r="G284" s="185">
        <f t="shared" si="61"/>
        <v>0</v>
      </c>
      <c r="H284" s="189"/>
      <c r="I284" s="189"/>
      <c r="J284" s="189"/>
      <c r="K284" s="66"/>
      <c r="L284" s="66"/>
      <c r="M284" s="20"/>
    </row>
    <row r="285" spans="1:58" s="33" customFormat="1" ht="93.75" hidden="1" x14ac:dyDescent="0.2">
      <c r="A285" s="91" t="s">
        <v>258</v>
      </c>
      <c r="B285" s="91" t="s">
        <v>259</v>
      </c>
      <c r="C285" s="91" t="s">
        <v>126</v>
      </c>
      <c r="D285" s="134" t="s">
        <v>260</v>
      </c>
      <c r="E285" s="142"/>
      <c r="F285" s="142"/>
      <c r="G285" s="185">
        <f t="shared" si="61"/>
        <v>0</v>
      </c>
      <c r="H285" s="189"/>
      <c r="I285" s="189"/>
      <c r="J285" s="189"/>
      <c r="K285" s="66"/>
      <c r="L285" s="66"/>
      <c r="M285" s="20"/>
    </row>
    <row r="286" spans="1:58" s="41" customFormat="1" ht="114.75" hidden="1" customHeight="1" x14ac:dyDescent="0.2">
      <c r="A286" s="182"/>
      <c r="B286" s="80"/>
      <c r="C286" s="80"/>
      <c r="D286" s="81"/>
      <c r="E286" s="82" t="s">
        <v>324</v>
      </c>
      <c r="F286" s="82" t="s">
        <v>342</v>
      </c>
      <c r="G286" s="83">
        <f t="shared" si="61"/>
        <v>0</v>
      </c>
      <c r="H286" s="60">
        <f>H288</f>
        <v>0</v>
      </c>
      <c r="I286" s="60">
        <f>I288</f>
        <v>0</v>
      </c>
      <c r="J286" s="60">
        <f>J288</f>
        <v>0</v>
      </c>
      <c r="K286" s="84"/>
      <c r="L286" s="85"/>
    </row>
    <row r="287" spans="1:58" s="41" customFormat="1" ht="22.5" hidden="1" x14ac:dyDescent="0.2">
      <c r="A287" s="91"/>
      <c r="B287" s="80"/>
      <c r="C287" s="80"/>
      <c r="D287" s="81"/>
      <c r="E287" s="88" t="s">
        <v>34</v>
      </c>
      <c r="F287" s="88"/>
      <c r="G287" s="83">
        <f t="shared" si="61"/>
        <v>0</v>
      </c>
      <c r="H287" s="60"/>
      <c r="I287" s="60"/>
      <c r="J287" s="60"/>
      <c r="K287" s="84"/>
      <c r="L287" s="85"/>
    </row>
    <row r="288" spans="1:58" s="41" customFormat="1" ht="61.5" hidden="1" customHeight="1" x14ac:dyDescent="0.2">
      <c r="A288" s="184" t="s">
        <v>101</v>
      </c>
      <c r="B288" s="80"/>
      <c r="C288" s="80"/>
      <c r="D288" s="101" t="s">
        <v>23</v>
      </c>
      <c r="E288" s="88"/>
      <c r="F288" s="88"/>
      <c r="G288" s="83">
        <f t="shared" si="61"/>
        <v>0</v>
      </c>
      <c r="H288" s="60">
        <f t="shared" ref="H288:J289" si="62">H289</f>
        <v>0</v>
      </c>
      <c r="I288" s="60">
        <f t="shared" si="62"/>
        <v>0</v>
      </c>
      <c r="J288" s="60">
        <f t="shared" si="62"/>
        <v>0</v>
      </c>
      <c r="K288" s="84"/>
      <c r="L288" s="85"/>
    </row>
    <row r="289" spans="1:58" s="41" customFormat="1" ht="62.45" hidden="1" customHeight="1" x14ac:dyDescent="0.2">
      <c r="A289" s="89" t="s">
        <v>100</v>
      </c>
      <c r="B289" s="80"/>
      <c r="C289" s="80"/>
      <c r="D289" s="101" t="s">
        <v>23</v>
      </c>
      <c r="E289" s="88"/>
      <c r="F289" s="88"/>
      <c r="G289" s="83">
        <f t="shared" si="61"/>
        <v>0</v>
      </c>
      <c r="H289" s="60">
        <f>H290</f>
        <v>0</v>
      </c>
      <c r="I289" s="60">
        <f t="shared" si="62"/>
        <v>0</v>
      </c>
      <c r="J289" s="60">
        <f t="shared" si="62"/>
        <v>0</v>
      </c>
      <c r="K289" s="84"/>
      <c r="L289" s="85"/>
    </row>
    <row r="290" spans="1:58" s="41" customFormat="1" ht="47.25" hidden="1" customHeight="1" x14ac:dyDescent="0.2">
      <c r="A290" s="91" t="s">
        <v>128</v>
      </c>
      <c r="B290" s="91" t="s">
        <v>115</v>
      </c>
      <c r="C290" s="91" t="s">
        <v>35</v>
      </c>
      <c r="D290" s="95" t="s">
        <v>116</v>
      </c>
      <c r="E290" s="88"/>
      <c r="F290" s="88"/>
      <c r="G290" s="93">
        <f t="shared" si="61"/>
        <v>0</v>
      </c>
      <c r="H290" s="94"/>
      <c r="I290" s="94"/>
      <c r="J290" s="94"/>
      <c r="K290" s="84"/>
      <c r="L290" s="85"/>
    </row>
    <row r="291" spans="1:58" s="41" customFormat="1" ht="97.5" hidden="1" customHeight="1" x14ac:dyDescent="0.2">
      <c r="A291" s="91"/>
      <c r="B291" s="91"/>
      <c r="C291" s="91"/>
      <c r="D291" s="95"/>
      <c r="E291" s="190" t="s">
        <v>289</v>
      </c>
      <c r="F291" s="82" t="s">
        <v>296</v>
      </c>
      <c r="G291" s="83">
        <f>G292</f>
        <v>0</v>
      </c>
      <c r="H291" s="83">
        <f>H292</f>
        <v>0</v>
      </c>
      <c r="I291" s="83">
        <f t="shared" ref="I291:J293" si="63">I292</f>
        <v>0</v>
      </c>
      <c r="J291" s="83">
        <f t="shared" si="63"/>
        <v>0</v>
      </c>
      <c r="K291" s="84"/>
      <c r="L291" s="85"/>
    </row>
    <row r="292" spans="1:58" s="41" customFormat="1" ht="37.5" hidden="1" x14ac:dyDescent="0.2">
      <c r="A292" s="89" t="s">
        <v>64</v>
      </c>
      <c r="B292" s="108"/>
      <c r="C292" s="109"/>
      <c r="D292" s="90" t="s">
        <v>33</v>
      </c>
      <c r="E292" s="88"/>
      <c r="F292" s="88"/>
      <c r="G292" s="83">
        <f>G293</f>
        <v>0</v>
      </c>
      <c r="H292" s="83">
        <f>H293</f>
        <v>0</v>
      </c>
      <c r="I292" s="83">
        <f t="shared" si="63"/>
        <v>0</v>
      </c>
      <c r="J292" s="83">
        <f t="shared" si="63"/>
        <v>0</v>
      </c>
      <c r="K292" s="84"/>
      <c r="L292" s="85"/>
    </row>
    <row r="293" spans="1:58" s="41" customFormat="1" ht="30.6" hidden="1" customHeight="1" x14ac:dyDescent="0.2">
      <c r="A293" s="89" t="s">
        <v>63</v>
      </c>
      <c r="B293" s="89"/>
      <c r="C293" s="89"/>
      <c r="D293" s="90" t="s">
        <v>33</v>
      </c>
      <c r="E293" s="88"/>
      <c r="F293" s="88"/>
      <c r="G293" s="83">
        <f t="shared" si="61"/>
        <v>0</v>
      </c>
      <c r="H293" s="83">
        <f>H294</f>
        <v>0</v>
      </c>
      <c r="I293" s="83">
        <f t="shared" si="63"/>
        <v>0</v>
      </c>
      <c r="J293" s="83">
        <f t="shared" si="63"/>
        <v>0</v>
      </c>
      <c r="K293" s="84"/>
      <c r="L293" s="85"/>
    </row>
    <row r="294" spans="1:58" s="38" customFormat="1" ht="36.75" hidden="1" customHeight="1" x14ac:dyDescent="0.3">
      <c r="A294" s="91" t="s">
        <v>129</v>
      </c>
      <c r="B294" s="91" t="s">
        <v>71</v>
      </c>
      <c r="C294" s="91" t="s">
        <v>4</v>
      </c>
      <c r="D294" s="106" t="s">
        <v>72</v>
      </c>
      <c r="E294" s="142"/>
      <c r="F294" s="142"/>
      <c r="G294" s="93">
        <f t="shared" si="61"/>
        <v>0</v>
      </c>
      <c r="H294" s="94"/>
      <c r="I294" s="189"/>
      <c r="J294" s="189"/>
      <c r="K294" s="66"/>
      <c r="L294" s="66"/>
      <c r="M294" s="52"/>
    </row>
    <row r="295" spans="1:58" s="38" customFormat="1" ht="106.5" hidden="1" customHeight="1" x14ac:dyDescent="0.3">
      <c r="A295" s="91"/>
      <c r="B295" s="91"/>
      <c r="C295" s="91"/>
      <c r="D295" s="106"/>
      <c r="E295" s="82" t="s">
        <v>304</v>
      </c>
      <c r="F295" s="82" t="s">
        <v>295</v>
      </c>
      <c r="G295" s="83">
        <f>G296</f>
        <v>0</v>
      </c>
      <c r="H295" s="83">
        <f>H296</f>
        <v>0</v>
      </c>
      <c r="I295" s="83">
        <f t="shared" ref="I295:I297" si="64">I296</f>
        <v>0</v>
      </c>
      <c r="J295" s="83">
        <f t="shared" ref="J295:J297" si="65">J296</f>
        <v>0</v>
      </c>
      <c r="K295" s="66"/>
      <c r="L295" s="66"/>
      <c r="M295" s="52"/>
    </row>
    <row r="296" spans="1:58" s="38" customFormat="1" ht="36.75" hidden="1" customHeight="1" x14ac:dyDescent="0.2">
      <c r="A296" s="89" t="s">
        <v>64</v>
      </c>
      <c r="B296" s="108"/>
      <c r="C296" s="109"/>
      <c r="D296" s="90" t="s">
        <v>33</v>
      </c>
      <c r="E296" s="142"/>
      <c r="F296" s="142"/>
      <c r="G296" s="83">
        <f>G297</f>
        <v>0</v>
      </c>
      <c r="H296" s="83">
        <f>H297</f>
        <v>0</v>
      </c>
      <c r="I296" s="83">
        <f t="shared" si="64"/>
        <v>0</v>
      </c>
      <c r="J296" s="83">
        <f t="shared" si="65"/>
        <v>0</v>
      </c>
      <c r="K296" s="66"/>
      <c r="L296" s="66"/>
      <c r="M296" s="52"/>
    </row>
    <row r="297" spans="1:58" s="38" customFormat="1" ht="36.75" hidden="1" customHeight="1" x14ac:dyDescent="0.2">
      <c r="A297" s="89" t="s">
        <v>63</v>
      </c>
      <c r="B297" s="89"/>
      <c r="C297" s="89"/>
      <c r="D297" s="90" t="s">
        <v>33</v>
      </c>
      <c r="E297" s="142"/>
      <c r="F297" s="142"/>
      <c r="G297" s="83">
        <f t="shared" ref="G297:G306" si="66">H297+I297</f>
        <v>0</v>
      </c>
      <c r="H297" s="83">
        <f>H298</f>
        <v>0</v>
      </c>
      <c r="I297" s="83">
        <f t="shared" si="64"/>
        <v>0</v>
      </c>
      <c r="J297" s="83">
        <f t="shared" si="65"/>
        <v>0</v>
      </c>
      <c r="K297" s="66"/>
      <c r="L297" s="66"/>
      <c r="M297" s="52"/>
    </row>
    <row r="298" spans="1:58" s="38" customFormat="1" ht="37.5" hidden="1" x14ac:dyDescent="0.2">
      <c r="A298" s="91" t="s">
        <v>321</v>
      </c>
      <c r="B298" s="91" t="s">
        <v>195</v>
      </c>
      <c r="C298" s="91" t="s">
        <v>45</v>
      </c>
      <c r="D298" s="191" t="s">
        <v>322</v>
      </c>
      <c r="E298" s="142"/>
      <c r="F298" s="142"/>
      <c r="G298" s="93">
        <f t="shared" si="66"/>
        <v>0</v>
      </c>
      <c r="H298" s="94"/>
      <c r="I298" s="94"/>
      <c r="J298" s="94"/>
      <c r="K298" s="66"/>
      <c r="L298" s="66"/>
      <c r="M298" s="52"/>
    </row>
    <row r="299" spans="1:58" s="53" customFormat="1" ht="131.25" hidden="1" x14ac:dyDescent="0.3">
      <c r="A299" s="91"/>
      <c r="B299" s="91"/>
      <c r="C299" s="91"/>
      <c r="D299" s="106"/>
      <c r="E299" s="190" t="s">
        <v>327</v>
      </c>
      <c r="F299" s="82" t="s">
        <v>331</v>
      </c>
      <c r="G299" s="60">
        <f t="shared" si="66"/>
        <v>0</v>
      </c>
      <c r="H299" s="60">
        <f t="shared" ref="H299:J300" si="67">H300</f>
        <v>0</v>
      </c>
      <c r="I299" s="60">
        <f t="shared" si="67"/>
        <v>0</v>
      </c>
      <c r="J299" s="60">
        <f t="shared" si="67"/>
        <v>0</v>
      </c>
      <c r="K299" s="84"/>
      <c r="L299" s="85"/>
    </row>
    <row r="300" spans="1:58" s="53" customFormat="1" ht="37.5" hidden="1" x14ac:dyDescent="0.3">
      <c r="A300" s="91" t="s">
        <v>64</v>
      </c>
      <c r="B300" s="91"/>
      <c r="C300" s="91"/>
      <c r="D300" s="165" t="s">
        <v>33</v>
      </c>
      <c r="E300" s="105"/>
      <c r="F300" s="105"/>
      <c r="G300" s="60">
        <f t="shared" si="66"/>
        <v>0</v>
      </c>
      <c r="H300" s="60">
        <f t="shared" si="67"/>
        <v>0</v>
      </c>
      <c r="I300" s="60">
        <f t="shared" si="67"/>
        <v>0</v>
      </c>
      <c r="J300" s="60">
        <f t="shared" si="67"/>
        <v>0</v>
      </c>
      <c r="K300" s="84"/>
      <c r="L300" s="85"/>
    </row>
    <row r="301" spans="1:58" s="56" customFormat="1" ht="37.5" hidden="1" x14ac:dyDescent="0.2">
      <c r="A301" s="182" t="s">
        <v>63</v>
      </c>
      <c r="B301" s="182"/>
      <c r="C301" s="182"/>
      <c r="D301" s="90" t="s">
        <v>33</v>
      </c>
      <c r="E301" s="183"/>
      <c r="F301" s="183"/>
      <c r="G301" s="60">
        <f t="shared" si="66"/>
        <v>0</v>
      </c>
      <c r="H301" s="60">
        <f>H302+H303</f>
        <v>0</v>
      </c>
      <c r="I301" s="60">
        <f>I302+I303</f>
        <v>0</v>
      </c>
      <c r="J301" s="60">
        <f>J302+J303</f>
        <v>0</v>
      </c>
      <c r="K301" s="66"/>
      <c r="L301" s="66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5"/>
    </row>
    <row r="302" spans="1:58" s="59" customFormat="1" ht="37.5" hidden="1" x14ac:dyDescent="0.2">
      <c r="A302" s="184" t="s">
        <v>248</v>
      </c>
      <c r="B302" s="182">
        <v>8240</v>
      </c>
      <c r="C302" s="184" t="s">
        <v>221</v>
      </c>
      <c r="D302" s="192" t="s">
        <v>249</v>
      </c>
      <c r="E302" s="142"/>
      <c r="F302" s="142"/>
      <c r="G302" s="60">
        <f t="shared" si="66"/>
        <v>0</v>
      </c>
      <c r="H302" s="185"/>
      <c r="I302" s="189"/>
      <c r="J302" s="189"/>
      <c r="K302" s="186"/>
      <c r="L302" s="186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8"/>
    </row>
    <row r="303" spans="1:58" s="38" customFormat="1" ht="75" hidden="1" x14ac:dyDescent="0.2">
      <c r="A303" s="184" t="s">
        <v>61</v>
      </c>
      <c r="B303" s="182">
        <v>9800</v>
      </c>
      <c r="C303" s="184" t="s">
        <v>4</v>
      </c>
      <c r="D303" s="192" t="s">
        <v>121</v>
      </c>
      <c r="E303" s="142"/>
      <c r="F303" s="142"/>
      <c r="G303" s="60">
        <f t="shared" si="66"/>
        <v>0</v>
      </c>
      <c r="H303" s="185"/>
      <c r="I303" s="185"/>
      <c r="J303" s="185"/>
      <c r="K303" s="186"/>
      <c r="L303" s="186"/>
    </row>
    <row r="304" spans="1:58" s="12" customFormat="1" ht="129.75" customHeight="1" x14ac:dyDescent="0.2">
      <c r="A304" s="80"/>
      <c r="B304" s="80"/>
      <c r="C304" s="80"/>
      <c r="D304" s="81"/>
      <c r="E304" s="82" t="s">
        <v>357</v>
      </c>
      <c r="F304" s="82" t="s">
        <v>358</v>
      </c>
      <c r="G304" s="83">
        <f t="shared" si="66"/>
        <v>1689406</v>
      </c>
      <c r="H304" s="60">
        <f>H306+H327</f>
        <v>1689406</v>
      </c>
      <c r="I304" s="60">
        <f>I306+I327</f>
        <v>0</v>
      </c>
      <c r="J304" s="60">
        <f>J306+J327</f>
        <v>0</v>
      </c>
      <c r="K304" s="186"/>
      <c r="L304" s="186"/>
    </row>
    <row r="305" spans="1:13" s="12" customFormat="1" ht="22.5" x14ac:dyDescent="0.2">
      <c r="A305" s="86"/>
      <c r="B305" s="86"/>
      <c r="C305" s="86"/>
      <c r="D305" s="87"/>
      <c r="E305" s="88" t="s">
        <v>3</v>
      </c>
      <c r="F305" s="88"/>
      <c r="G305" s="83">
        <f t="shared" si="66"/>
        <v>0</v>
      </c>
      <c r="H305" s="60"/>
      <c r="I305" s="60"/>
      <c r="J305" s="60"/>
      <c r="K305" s="186"/>
      <c r="L305" s="186"/>
    </row>
    <row r="306" spans="1:13" s="12" customFormat="1" ht="37.5" x14ac:dyDescent="0.2">
      <c r="A306" s="89" t="s">
        <v>48</v>
      </c>
      <c r="B306" s="89"/>
      <c r="C306" s="89"/>
      <c r="D306" s="90" t="s">
        <v>18</v>
      </c>
      <c r="E306" s="88"/>
      <c r="F306" s="88"/>
      <c r="G306" s="83">
        <f t="shared" si="66"/>
        <v>1689406</v>
      </c>
      <c r="H306" s="60">
        <f t="shared" ref="H306:J306" si="68">H307</f>
        <v>1689406</v>
      </c>
      <c r="I306" s="60">
        <f t="shared" si="68"/>
        <v>0</v>
      </c>
      <c r="J306" s="60">
        <f t="shared" si="68"/>
        <v>0</v>
      </c>
      <c r="K306" s="186"/>
      <c r="L306" s="186"/>
    </row>
    <row r="307" spans="1:13" s="12" customFormat="1" ht="37.5" x14ac:dyDescent="0.2">
      <c r="A307" s="89" t="s">
        <v>47</v>
      </c>
      <c r="B307" s="89"/>
      <c r="C307" s="89"/>
      <c r="D307" s="90" t="s">
        <v>18</v>
      </c>
      <c r="E307" s="88"/>
      <c r="F307" s="88"/>
      <c r="G307" s="83">
        <f>G308</f>
        <v>1689406</v>
      </c>
      <c r="H307" s="60">
        <f>H308+H309</f>
        <v>1689406</v>
      </c>
      <c r="I307" s="60">
        <f t="shared" ref="I307:J307" si="69">I308+I309</f>
        <v>0</v>
      </c>
      <c r="J307" s="60">
        <f t="shared" si="69"/>
        <v>0</v>
      </c>
      <c r="K307" s="186"/>
      <c r="L307" s="186"/>
    </row>
    <row r="308" spans="1:13" s="12" customFormat="1" ht="56.25" x14ac:dyDescent="0.2">
      <c r="A308" s="184" t="s">
        <v>301</v>
      </c>
      <c r="B308" s="182">
        <v>3241</v>
      </c>
      <c r="C308" s="184" t="s">
        <v>13</v>
      </c>
      <c r="D308" s="192" t="s">
        <v>302</v>
      </c>
      <c r="E308" s="142"/>
      <c r="F308" s="142"/>
      <c r="G308" s="60">
        <f>H308+I308</f>
        <v>1689406</v>
      </c>
      <c r="H308" s="185">
        <v>1689406</v>
      </c>
      <c r="I308" s="185"/>
      <c r="J308" s="185"/>
      <c r="K308" s="186"/>
      <c r="L308" s="186"/>
    </row>
    <row r="309" spans="1:13" s="29" customFormat="1" ht="56.25" hidden="1" x14ac:dyDescent="0.2">
      <c r="A309" s="184" t="s">
        <v>332</v>
      </c>
      <c r="B309" s="182">
        <v>7323</v>
      </c>
      <c r="C309" s="184" t="s">
        <v>45</v>
      </c>
      <c r="D309" s="192" t="s">
        <v>333</v>
      </c>
      <c r="E309" s="193"/>
      <c r="F309" s="193"/>
      <c r="G309" s="60">
        <f>H309+I309</f>
        <v>0</v>
      </c>
      <c r="H309" s="185"/>
      <c r="I309" s="185"/>
      <c r="J309" s="185"/>
      <c r="K309" s="186"/>
      <c r="L309" s="186"/>
    </row>
    <row r="310" spans="1:13" s="29" customFormat="1" ht="93.75" hidden="1" x14ac:dyDescent="0.2">
      <c r="A310" s="184"/>
      <c r="B310" s="182"/>
      <c r="C310" s="184"/>
      <c r="D310" s="192"/>
      <c r="E310" s="82" t="s">
        <v>328</v>
      </c>
      <c r="F310" s="123" t="s">
        <v>330</v>
      </c>
      <c r="G310" s="83">
        <f t="shared" ref="G310" si="70">H310+I310</f>
        <v>0</v>
      </c>
      <c r="H310" s="185"/>
      <c r="I310" s="187">
        <f>I311</f>
        <v>0</v>
      </c>
      <c r="J310" s="187">
        <f>J311</f>
        <v>0</v>
      </c>
      <c r="K310" s="186"/>
      <c r="L310" s="186"/>
    </row>
    <row r="311" spans="1:13" s="29" customFormat="1" ht="56.25" hidden="1" x14ac:dyDescent="0.3">
      <c r="A311" s="108" t="s">
        <v>101</v>
      </c>
      <c r="B311" s="91"/>
      <c r="C311" s="91"/>
      <c r="D311" s="165" t="s">
        <v>23</v>
      </c>
      <c r="E311" s="105"/>
      <c r="F311" s="105"/>
      <c r="G311" s="83">
        <f>G312</f>
        <v>0</v>
      </c>
      <c r="H311" s="60">
        <f>H312</f>
        <v>0</v>
      </c>
      <c r="I311" s="60">
        <f t="shared" ref="I311:J312" si="71">I312</f>
        <v>0</v>
      </c>
      <c r="J311" s="60">
        <f t="shared" si="71"/>
        <v>0</v>
      </c>
      <c r="K311" s="186"/>
      <c r="L311" s="186"/>
    </row>
    <row r="312" spans="1:13" s="29" customFormat="1" ht="56.25" hidden="1" x14ac:dyDescent="0.3">
      <c r="A312" s="108" t="s">
        <v>100</v>
      </c>
      <c r="B312" s="91"/>
      <c r="C312" s="91"/>
      <c r="D312" s="165" t="s">
        <v>23</v>
      </c>
      <c r="E312" s="105"/>
      <c r="F312" s="105"/>
      <c r="G312" s="83">
        <f>G313</f>
        <v>0</v>
      </c>
      <c r="H312" s="60">
        <f>H313</f>
        <v>0</v>
      </c>
      <c r="I312" s="60">
        <f t="shared" si="71"/>
        <v>0</v>
      </c>
      <c r="J312" s="60">
        <f t="shared" si="71"/>
        <v>0</v>
      </c>
      <c r="K312" s="186"/>
      <c r="L312" s="186"/>
    </row>
    <row r="313" spans="1:13" s="29" customFormat="1" ht="72" hidden="1" x14ac:dyDescent="0.2">
      <c r="A313" s="91" t="s">
        <v>186</v>
      </c>
      <c r="B313" s="182">
        <v>6020</v>
      </c>
      <c r="C313" s="182" t="s">
        <v>15</v>
      </c>
      <c r="D313" s="174" t="s">
        <v>329</v>
      </c>
      <c r="E313" s="105"/>
      <c r="F313" s="105"/>
      <c r="G313" s="93">
        <f>H313+I313</f>
        <v>0</v>
      </c>
      <c r="H313" s="94"/>
      <c r="I313" s="94"/>
      <c r="J313" s="94"/>
      <c r="K313" s="186"/>
      <c r="L313" s="186"/>
    </row>
    <row r="314" spans="1:13" s="29" customFormat="1" ht="56.25" x14ac:dyDescent="0.2">
      <c r="A314" s="91"/>
      <c r="B314" s="182"/>
      <c r="C314" s="182"/>
      <c r="D314" s="174"/>
      <c r="E314" s="82" t="s">
        <v>361</v>
      </c>
      <c r="F314" s="82" t="s">
        <v>283</v>
      </c>
      <c r="G314" s="83">
        <f t="shared" ref="G314:G316" si="72">H314+I314</f>
        <v>2143549</v>
      </c>
      <c r="H314" s="60">
        <f>H315</f>
        <v>2143549</v>
      </c>
      <c r="I314" s="60">
        <f t="shared" ref="I314:J316" si="73">I315</f>
        <v>0</v>
      </c>
      <c r="J314" s="60">
        <f t="shared" si="73"/>
        <v>0</v>
      </c>
      <c r="K314" s="186"/>
      <c r="L314" s="186"/>
    </row>
    <row r="315" spans="1:13" s="29" customFormat="1" ht="22.5" x14ac:dyDescent="0.2">
      <c r="A315" s="89" t="s">
        <v>52</v>
      </c>
      <c r="B315" s="80"/>
      <c r="C315" s="80"/>
      <c r="D315" s="101" t="s">
        <v>24</v>
      </c>
      <c r="E315" s="105"/>
      <c r="F315" s="105"/>
      <c r="G315" s="83">
        <f t="shared" si="72"/>
        <v>2143549</v>
      </c>
      <c r="H315" s="60">
        <f>H316</f>
        <v>2143549</v>
      </c>
      <c r="I315" s="60">
        <f t="shared" si="73"/>
        <v>0</v>
      </c>
      <c r="J315" s="60">
        <f t="shared" si="73"/>
        <v>0</v>
      </c>
      <c r="K315" s="186"/>
      <c r="L315" s="186"/>
    </row>
    <row r="316" spans="1:13" s="29" customFormat="1" ht="22.5" x14ac:dyDescent="0.2">
      <c r="A316" s="89" t="s">
        <v>51</v>
      </c>
      <c r="B316" s="80"/>
      <c r="C316" s="80"/>
      <c r="D316" s="101" t="s">
        <v>24</v>
      </c>
      <c r="E316" s="105"/>
      <c r="F316" s="105"/>
      <c r="G316" s="83">
        <f t="shared" si="72"/>
        <v>2143549</v>
      </c>
      <c r="H316" s="60">
        <f>H317</f>
        <v>2143549</v>
      </c>
      <c r="I316" s="60">
        <f t="shared" si="73"/>
        <v>0</v>
      </c>
      <c r="J316" s="60">
        <f t="shared" si="73"/>
        <v>0</v>
      </c>
      <c r="K316" s="186"/>
      <c r="L316" s="186"/>
    </row>
    <row r="317" spans="1:13" s="29" customFormat="1" x14ac:dyDescent="0.2">
      <c r="A317" s="91" t="s">
        <v>49</v>
      </c>
      <c r="B317" s="91" t="s">
        <v>12</v>
      </c>
      <c r="C317" s="91" t="s">
        <v>25</v>
      </c>
      <c r="D317" s="95" t="s">
        <v>50</v>
      </c>
      <c r="E317" s="105"/>
      <c r="F317" s="105"/>
      <c r="G317" s="93">
        <f>H317+I317</f>
        <v>2143549</v>
      </c>
      <c r="H317" s="94">
        <f>403549+1740000</f>
        <v>2143549</v>
      </c>
      <c r="I317" s="94"/>
      <c r="J317" s="94"/>
      <c r="K317" s="186"/>
      <c r="L317" s="186"/>
    </row>
    <row r="318" spans="1:13" s="12" customFormat="1" hidden="1" x14ac:dyDescent="0.2">
      <c r="A318" s="36"/>
      <c r="B318" s="32"/>
      <c r="C318" s="32"/>
      <c r="D318" s="46"/>
      <c r="E318" s="34"/>
      <c r="F318" s="34"/>
      <c r="G318" s="21"/>
      <c r="H318" s="19"/>
      <c r="I318" s="28"/>
      <c r="J318" s="28"/>
    </row>
    <row r="319" spans="1:13" s="12" customFormat="1" ht="45.75" customHeight="1" x14ac:dyDescent="0.2">
      <c r="A319" s="9" t="s">
        <v>250</v>
      </c>
      <c r="B319" s="9" t="s">
        <v>250</v>
      </c>
      <c r="C319" s="9" t="s">
        <v>250</v>
      </c>
      <c r="D319" s="13" t="s">
        <v>251</v>
      </c>
      <c r="E319" s="14" t="s">
        <v>250</v>
      </c>
      <c r="F319" s="14" t="s">
        <v>250</v>
      </c>
      <c r="G319" s="28">
        <f>G10+G40+G46+G51+G56+G76+G91+G95+G99+G123+G146+G154+G160+G167+G171+G177+G216+G223+G230+G261+G272+G276+G265+G204+G286+G213+G291+G295+G299+G304+G142+G258+G310+G318+G314</f>
        <v>65239596</v>
      </c>
      <c r="H319" s="28">
        <f t="shared" ref="H319:J319" si="74">H10+H40+H46+H51+H56+H76+H91+H95+H99+H123+H146+H154+H160+H167+H171+H177+H216+H223+H230+H261+H272+H276+H265+H204+H286+H213+H291+H295+H299+H304+H142+H258+H310+H318+H314</f>
        <v>59000531</v>
      </c>
      <c r="I319" s="28">
        <f t="shared" si="74"/>
        <v>6239065</v>
      </c>
      <c r="J319" s="28">
        <f t="shared" si="74"/>
        <v>5797585</v>
      </c>
      <c r="K319" s="4"/>
      <c r="L319" s="4"/>
      <c r="M319" s="4"/>
    </row>
    <row r="320" spans="1:13" s="18" customFormat="1" ht="123" customHeight="1" x14ac:dyDescent="0.3">
      <c r="A320" s="1"/>
      <c r="B320" s="15" t="s">
        <v>363</v>
      </c>
      <c r="C320" s="16"/>
      <c r="D320" s="17"/>
      <c r="E320" s="17"/>
      <c r="F320" s="17"/>
      <c r="G320" s="23"/>
      <c r="H320" s="27" t="s">
        <v>364</v>
      </c>
      <c r="I320" s="23"/>
      <c r="J320" s="23"/>
      <c r="K320" s="17"/>
      <c r="L320" s="17"/>
      <c r="M320" s="17"/>
    </row>
    <row r="321" spans="1:13" s="12" customFormat="1" x14ac:dyDescent="0.2">
      <c r="A321" s="1"/>
      <c r="B321" s="1"/>
      <c r="C321" s="1"/>
      <c r="D321" s="2"/>
      <c r="E321" s="3"/>
      <c r="F321" s="3"/>
      <c r="G321" s="22"/>
      <c r="H321" s="24"/>
      <c r="I321" s="24"/>
      <c r="J321" s="24"/>
      <c r="K321" s="4"/>
      <c r="L321" s="4"/>
      <c r="M321" s="4"/>
    </row>
    <row r="322" spans="1:13" s="12" customFormat="1" x14ac:dyDescent="0.2">
      <c r="A322" s="1"/>
      <c r="B322" s="1"/>
      <c r="C322" s="1"/>
      <c r="D322" s="2"/>
      <c r="E322" s="3"/>
      <c r="F322" s="3"/>
      <c r="G322" s="22"/>
      <c r="H322" s="24"/>
      <c r="I322" s="24"/>
      <c r="J322" s="24"/>
      <c r="K322" s="4"/>
      <c r="L322" s="4"/>
      <c r="M322" s="4"/>
    </row>
    <row r="323" spans="1:13" s="12" customFormat="1" ht="33" customHeight="1" x14ac:dyDescent="0.2">
      <c r="A323" s="1"/>
      <c r="B323" s="1"/>
      <c r="C323" s="1"/>
      <c r="D323" s="2"/>
      <c r="E323" s="3"/>
      <c r="F323" s="3"/>
      <c r="G323" s="22"/>
      <c r="H323" s="24"/>
      <c r="I323" s="24"/>
      <c r="J323" s="24"/>
      <c r="K323" s="4"/>
      <c r="L323" s="4"/>
      <c r="M323" s="4"/>
    </row>
    <row r="324" spans="1:13" s="12" customFormat="1" x14ac:dyDescent="0.2">
      <c r="A324" s="1"/>
      <c r="B324" s="1"/>
      <c r="C324" s="1"/>
      <c r="D324" s="2"/>
      <c r="E324" s="3"/>
      <c r="F324" s="3"/>
      <c r="G324" s="22"/>
      <c r="H324" s="25"/>
      <c r="I324" s="24"/>
      <c r="J324" s="24"/>
      <c r="K324" s="4"/>
      <c r="L324" s="4"/>
      <c r="M324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2:I2"/>
    <mergeCell ref="H3:I3"/>
  </mergeCells>
  <phoneticPr fontId="0" type="noConversion"/>
  <printOptions horizontalCentered="1"/>
  <pageMargins left="0.59055118110236227" right="0.19685039370078741" top="0.59055118110236227" bottom="0.51181102362204722" header="0.39370078740157483" footer="0.51181102362204722"/>
  <pageSetup paperSize="9" scale="27" firstPageNumber="0" fitToHeight="3" orientation="portrait" r:id="rId1"/>
  <headerFooter alignWithMargins="0">
    <oddHeader>&amp;C&amp;14&amp;P</oddHeader>
  </headerFooter>
  <rowBreaks count="3" manualBreakCount="3">
    <brk id="66" max="9" man="1"/>
    <brk id="155" max="9" man="1"/>
    <brk id="26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2024-11-18T07:27:32Z</cp:lastPrinted>
  <dcterms:created xsi:type="dcterms:W3CDTF">2016-11-15T14:28:25Z</dcterms:created>
  <dcterms:modified xsi:type="dcterms:W3CDTF">2024-12-04T12:56:47Z</dcterms:modified>
  <cp:category/>
  <cp:contentStatus/>
</cp:coreProperties>
</file>