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35 сесія\рішення 35\35 сесія 26.07.2024 р\Зміни сесія\"/>
    </mc:Choice>
  </mc:AlternateContent>
  <xr:revisionPtr revIDLastSave="0" documentId="13_ncr:1_{6C1C8745-FD7B-4E1E-91DA-8E6B3B2ABF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5" sheetId="3" r:id="rId1"/>
  </sheets>
  <definedNames>
    <definedName name="_xlnm._FilterDatabase" localSheetId="0" hidden="1">'Дод 5'!$A$47:$J$62</definedName>
    <definedName name="_xlnm.Print_Titles" localSheetId="0">'Дод 5'!$10:$11</definedName>
    <definedName name="_xlnm.Print_Area" localSheetId="0">'Дод 5'!$A$1:$J$50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I21" i="3" s="1"/>
  <c r="I20" i="3" s="1"/>
  <c r="G22" i="3"/>
  <c r="G21" i="3" s="1"/>
  <c r="G20" i="3" s="1"/>
  <c r="I33" i="3" l="1"/>
  <c r="I31" i="3"/>
  <c r="I16" i="3"/>
  <c r="G31" i="3" l="1"/>
  <c r="G33" i="3" l="1"/>
  <c r="H38" i="3" l="1"/>
  <c r="H41" i="3" l="1"/>
  <c r="H36" i="3" l="1"/>
  <c r="H18" i="3" l="1"/>
  <c r="H13" i="3" s="1"/>
  <c r="H44" i="3" l="1"/>
  <c r="I44" i="3"/>
  <c r="I18" i="3"/>
  <c r="G18" i="3"/>
  <c r="G44" i="3" l="1"/>
  <c r="H26" i="3"/>
  <c r="H25" i="3" s="1"/>
  <c r="H24" i="3" s="1"/>
  <c r="I26" i="3"/>
  <c r="G26" i="3"/>
  <c r="G25" i="3" s="1"/>
  <c r="G24" i="3" s="1"/>
  <c r="J27" i="3"/>
  <c r="I25" i="3" l="1"/>
  <c r="G36" i="3"/>
  <c r="G30" i="3" s="1"/>
  <c r="I36" i="3"/>
  <c r="I30" i="3" s="1"/>
  <c r="G29" i="3" l="1"/>
  <c r="H30" i="3"/>
  <c r="I24" i="3"/>
  <c r="I13" i="3"/>
  <c r="H14" i="3" l="1"/>
  <c r="I14" i="3"/>
  <c r="J14" i="3"/>
  <c r="G14" i="3"/>
  <c r="J43" i="3"/>
  <c r="G16" i="3" l="1"/>
  <c r="G13" i="3" s="1"/>
  <c r="H12" i="3" l="1"/>
  <c r="G12" i="3"/>
  <c r="G47" i="3" s="1"/>
  <c r="I12" i="3" l="1"/>
  <c r="J39" i="3"/>
  <c r="J37" i="3" l="1"/>
  <c r="H29" i="3" l="1"/>
  <c r="H47" i="3" s="1"/>
  <c r="I29" i="3" l="1"/>
  <c r="I47" i="3" s="1"/>
</calcChain>
</file>

<file path=xl/sharedStrings.xml><?xml version="1.0" encoding="utf-8"?>
<sst xmlns="http://schemas.openxmlformats.org/spreadsheetml/2006/main" count="97" uniqueCount="83">
  <si>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</si>
  <si>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</si>
  <si>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</si>
  <si>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</si>
  <si>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</si>
  <si>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</si>
  <si>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</si>
  <si>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</si>
  <si>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</si>
  <si>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</si>
  <si>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</si>
  <si>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</si>
  <si>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</si>
  <si>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</si>
  <si>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</si>
  <si>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</si>
  <si>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0180</t>
  </si>
  <si>
    <t>Секретар міської ради</t>
  </si>
  <si>
    <t>Ж.А.Шкут</t>
  </si>
  <si>
    <t>капітальних вкладень місцевого бюджету у розрізі інвестиційних проектів</t>
  </si>
  <si>
    <t>1217310</t>
  </si>
  <si>
    <t>7310</t>
  </si>
  <si>
    <t>0443</t>
  </si>
  <si>
    <t>Будівництво об'єктів житлово-комунального господарства</t>
  </si>
  <si>
    <t>Реконструкція мереж водопостачання від вул. Миру 4 до вул. Миру 15</t>
  </si>
  <si>
    <t>Реконструкція каналізаційного колектору від вул.І.Петрова до КНС-2 (в т.ч. коригування ПКД - 103 000 грн)</t>
  </si>
  <si>
    <t>0459100000</t>
  </si>
  <si>
    <t>2020-2023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</si>
  <si>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</si>
  <si>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</si>
  <si>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</si>
  <si>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</si>
  <si>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</si>
  <si>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</si>
  <si>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</si>
  <si>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 xml:space="preserve">Оновлення матеріально- технічної бази  КНП "Тернівська ЦМЛ"  для удосконалення надання медичної допомоги населенню </t>
  </si>
  <si>
    <t>Реконструкція скверу по вул. Миру (в т.ч. коригування ПКД - 155 000 грн)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</si>
  <si>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</si>
  <si>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у 2024 році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</si>
  <si>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</si>
  <si>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</si>
  <si>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</si>
  <si>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</si>
  <si>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2023-2024</t>
  </si>
  <si>
    <t xml:space="preserve">Реконструкція мережі зовнішнього освітлення по вул. Дніпровська </t>
  </si>
  <si>
    <t>1000000</t>
  </si>
  <si>
    <t>1010000</t>
  </si>
  <si>
    <t>Відділ культури Тернівської міської ради</t>
  </si>
  <si>
    <t>Поповнення бібліотечного фонду</t>
  </si>
  <si>
    <t>1218340</t>
  </si>
  <si>
    <t>8340</t>
  </si>
  <si>
    <t>0540</t>
  </si>
  <si>
    <t>Природоохоронні заходи за рахунок цільових фондів</t>
  </si>
  <si>
    <t>Придбання контейнерів для сміття</t>
  </si>
  <si>
    <t xml:space="preserve">Придбання розсадницької продукції </t>
  </si>
  <si>
    <t>0217330</t>
  </si>
  <si>
    <t xml:space="preserve">Будівництво інших об'єктів комунальної власності </t>
  </si>
  <si>
    <t>Проведення експертизи  ПКД по об'єкту "Реконструкція громадського будинку під Центр надання адміністративних послуг за адресою: вул. Маяковського, 16-Б, м. Тернівка Дніпропетровська область</t>
  </si>
  <si>
    <t>Виготовлення проектно-кошторисної документації по об'кту «Будівництво Державної пожежно-рятувальної станції за адресою: вул. Харківська ( р-н шахти Тернівська), м.Тернівка, Дніпропетровська область".</t>
  </si>
  <si>
    <t xml:space="preserve"> 0443</t>
  </si>
  <si>
    <t>Реконструкція мережі зовнішнього освітлення по вул. Григорія Сковороди</t>
  </si>
  <si>
    <t>1024030</t>
  </si>
  <si>
    <t>4030</t>
  </si>
  <si>
    <t>0824</t>
  </si>
  <si>
    <t>Забезпечення діяльності бібліотек</t>
  </si>
  <si>
    <t>1216030</t>
  </si>
  <si>
    <t>6030</t>
  </si>
  <si>
    <t>0620</t>
  </si>
  <si>
    <t>Організація благоустрою населенних пунктів</t>
  </si>
  <si>
    <t xml:space="preserve">Придбання предметів довгострокового користування </t>
  </si>
  <si>
    <t>1216020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</si>
  <si>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</si>
  <si>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 xml:space="preserve">Придбання та встановлення системи відеоспостереження на об'єктах критичної інфраструкткри м. Тернівка </t>
  </si>
  <si>
    <t xml:space="preserve">Додаток № 5
до  рішення Тернівської міської ради </t>
  </si>
  <si>
    <t xml:space="preserve">до додатку № 5 до рішення міської ради "Про бюджет Тернівської міської територіальної громади на 2024 рік" від 29.12.2023 року №  603-30/VIII  </t>
  </si>
  <si>
    <t>Жанна ШКУТ</t>
  </si>
  <si>
    <t>0800000</t>
  </si>
  <si>
    <t>0810000</t>
  </si>
  <si>
    <t>0817323</t>
  </si>
  <si>
    <t>Управління соціального захисту населення Тернівської міської ради</t>
  </si>
  <si>
    <t xml:space="preserve">
Будівництво установ та закладів соціальної сфери</t>
  </si>
  <si>
    <t>Виготовлення проектно-кошторисної документації по об'кту "Реконструкція приміщення Крмунального закладу "Ветеранський центр"Тернівської міської ради""</t>
  </si>
  <si>
    <t>від 26.07.2024 № 728-35/VIII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</si>
</sst>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  <xf numFmtId="0" fontId="2" fillId="0" borderId="0"/>
  </cellStyleXfs>
  <cellXfs count="54">
    <xf numFmtId="0" fontId="0" fillId="0" borderId="0" xfId="0"/>
    <xf numFmtId="0" fontId="8" fillId="0" borderId="0" xfId="3" applyFont="1" applyAlignment="1">
      <alignment wrapText="1"/>
    </xf>
    <xf numFmtId="49" fontId="9" fillId="0" borderId="0" xfId="3" applyNumberFormat="1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0" xfId="0" applyFont="1"/>
    <xf numFmtId="0" fontId="16" fillId="0" borderId="0" xfId="0" applyFont="1"/>
    <xf numFmtId="49" fontId="17" fillId="0" borderId="2" xfId="0" applyNumberFormat="1" applyFont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6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wrapText="1"/>
    </xf>
    <xf numFmtId="0" fontId="19" fillId="0" borderId="0" xfId="0" applyFont="1"/>
    <xf numFmtId="3" fontId="14" fillId="0" borderId="2" xfId="0" applyNumberFormat="1" applyFont="1" applyBorder="1"/>
    <xf numFmtId="3" fontId="19" fillId="0" borderId="0" xfId="0" applyNumberFormat="1" applyFont="1"/>
    <xf numFmtId="0" fontId="14" fillId="3" borderId="0" xfId="0" applyFont="1" applyFill="1"/>
    <xf numFmtId="164" fontId="1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wrapText="1"/>
    </xf>
    <xf numFmtId="0" fontId="19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2" fillId="3" borderId="0" xfId="0" applyFont="1" applyFill="1"/>
    <xf numFmtId="49" fontId="10" fillId="0" borderId="2" xfId="0" applyNumberFormat="1" applyFont="1" applyBorder="1" applyAlignment="1">
      <alignment horizontal="center" vertical="center" wrapText="1"/>
    </xf>
    <xf numFmtId="0" fontId="20" fillId="0" borderId="0" xfId="4" applyFont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49" fontId="11" fillId="2" borderId="1" xfId="0" applyNumberFormat="1" applyFont="1" applyFill="1" applyBorder="1" applyAlignment="1">
      <alignment horizontal="left" vertical="center" wrapText="1"/>
    </xf>
  </cellXfs>
  <cellStyles count="5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_Дод 7 РП 30.01.12" xfId="4" xr:uid="{00000000-0005-0000-0000-000003000000}"/>
    <cellStyle name="Обычный_Додаток 6 джерела..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view="pageBreakPreview" zoomScale="55" zoomScaleNormal="100" zoomScaleSheetLayoutView="55" workbookViewId="0">
      <selection activeCell="N6" sqref="N6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64.28515625" style="3" customWidth="1"/>
    <col min="5" max="5" width="73.7109375" style="3" bestFit="1" customWidth="1"/>
    <col min="6" max="6" width="13.140625" style="3" customWidth="1"/>
    <col min="7" max="7" width="18.85546875" style="3" customWidth="1"/>
    <col min="8" max="8" width="26.5703125" style="3" customWidth="1"/>
    <col min="9" max="9" width="28.42578125" style="3" customWidth="1"/>
    <col min="10" max="10" width="21.28515625" style="3" customWidth="1"/>
    <col min="11" max="16384" width="9.140625" style="3"/>
  </cols>
  <sheetData>
    <row r="1" spans="1:10" ht="58.5" customHeight="1" x14ac:dyDescent="0.2">
      <c r="A1" s="13"/>
      <c r="B1" s="13"/>
      <c r="I1" s="47" t="s">
        <v>73</v>
      </c>
      <c r="J1" s="47"/>
    </row>
    <row r="2" spans="1:10" ht="27.2" customHeight="1" x14ac:dyDescent="0.3">
      <c r="A2" s="14"/>
      <c r="I2" s="48" t="s">
        <v>82</v>
      </c>
      <c r="J2" s="48"/>
    </row>
    <row r="3" spans="1:10" ht="82.15" customHeight="1" x14ac:dyDescent="0.2">
      <c r="A3" s="14"/>
      <c r="I3" s="49" t="s">
        <v>74</v>
      </c>
      <c r="J3" s="49"/>
    </row>
    <row r="4" spans="1:10" ht="15.75" x14ac:dyDescent="0.25">
      <c r="A4" s="14"/>
      <c r="J4" s="44"/>
    </row>
    <row r="5" spans="1:10" ht="22.5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22.5" x14ac:dyDescent="0.2">
      <c r="A6" s="50" t="s">
        <v>19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22.5" x14ac:dyDescent="0.2">
      <c r="A7" s="50" t="s">
        <v>38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15.75" customHeight="1" x14ac:dyDescent="0.2">
      <c r="A8" s="53" t="s">
        <v>26</v>
      </c>
      <c r="B8" s="53"/>
    </row>
    <row r="9" spans="1:10" ht="15.75" hidden="1" x14ac:dyDescent="0.2">
      <c r="A9" s="15" t="s">
        <v>1</v>
      </c>
      <c r="I9" s="16" t="s">
        <v>28</v>
      </c>
    </row>
    <row r="10" spans="1:10" ht="89.25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41</v>
      </c>
      <c r="J10" s="4" t="s">
        <v>42</v>
      </c>
    </row>
    <row r="11" spans="1:10" s="32" customFormat="1" ht="15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5">
        <v>8</v>
      </c>
      <c r="I11" s="6">
        <v>9</v>
      </c>
      <c r="J11" s="6">
        <v>10</v>
      </c>
    </row>
    <row r="12" spans="1:10" s="22" customFormat="1" ht="15" x14ac:dyDescent="0.25">
      <c r="A12" s="24" t="s">
        <v>30</v>
      </c>
      <c r="B12" s="6"/>
      <c r="C12" s="6"/>
      <c r="D12" s="25" t="s">
        <v>29</v>
      </c>
      <c r="E12" s="6"/>
      <c r="F12" s="6"/>
      <c r="G12" s="5">
        <f>G13</f>
        <v>22616236.5</v>
      </c>
      <c r="H12" s="5">
        <f>H13</f>
        <v>316736</v>
      </c>
      <c r="I12" s="5">
        <f>I13</f>
        <v>895000</v>
      </c>
      <c r="J12" s="6"/>
    </row>
    <row r="13" spans="1:10" s="22" customFormat="1" ht="15" x14ac:dyDescent="0.25">
      <c r="A13" s="26" t="s">
        <v>31</v>
      </c>
      <c r="B13" s="6"/>
      <c r="C13" s="6"/>
      <c r="D13" s="27" t="s">
        <v>29</v>
      </c>
      <c r="E13" s="6"/>
      <c r="F13" s="6"/>
      <c r="G13" s="7">
        <f>G16+G18</f>
        <v>22616236.5</v>
      </c>
      <c r="H13" s="7">
        <f>H16+H18</f>
        <v>316736</v>
      </c>
      <c r="I13" s="7">
        <f t="shared" ref="I13" si="0">I16+I18</f>
        <v>895000</v>
      </c>
      <c r="J13" s="19"/>
    </row>
    <row r="14" spans="1:10" s="22" customFormat="1" ht="15" hidden="1" x14ac:dyDescent="0.25">
      <c r="A14" s="18" t="s">
        <v>33</v>
      </c>
      <c r="B14" s="19">
        <v>2010</v>
      </c>
      <c r="C14" s="18" t="s">
        <v>34</v>
      </c>
      <c r="D14" s="19" t="s">
        <v>32</v>
      </c>
      <c r="E14" s="19"/>
      <c r="F14" s="19"/>
      <c r="G14" s="33">
        <f>G15</f>
        <v>0</v>
      </c>
      <c r="H14" s="33">
        <f t="shared" ref="H14:J14" si="1">H15</f>
        <v>0</v>
      </c>
      <c r="I14" s="33">
        <f t="shared" si="1"/>
        <v>0</v>
      </c>
      <c r="J14" s="33">
        <f t="shared" si="1"/>
        <v>100</v>
      </c>
    </row>
    <row r="15" spans="1:10" s="22" customFormat="1" ht="30" hidden="1" x14ac:dyDescent="0.25">
      <c r="A15" s="18"/>
      <c r="B15" s="19"/>
      <c r="C15" s="19"/>
      <c r="D15" s="19"/>
      <c r="E15" s="21" t="s">
        <v>35</v>
      </c>
      <c r="F15" s="19">
        <v>2023</v>
      </c>
      <c r="G15" s="20"/>
      <c r="H15" s="19"/>
      <c r="I15" s="20"/>
      <c r="J15" s="19">
        <v>100</v>
      </c>
    </row>
    <row r="16" spans="1:10" s="22" customFormat="1" ht="45" customHeight="1" x14ac:dyDescent="0.25">
      <c r="A16" s="9" t="s">
        <v>39</v>
      </c>
      <c r="B16" s="6">
        <v>9800</v>
      </c>
      <c r="C16" s="6" t="s">
        <v>16</v>
      </c>
      <c r="D16" s="31" t="s">
        <v>40</v>
      </c>
      <c r="E16" s="8"/>
      <c r="F16" s="6"/>
      <c r="G16" s="5">
        <f>G17</f>
        <v>880000</v>
      </c>
      <c r="H16" s="30"/>
      <c r="I16" s="5">
        <f>I17</f>
        <v>880000</v>
      </c>
      <c r="J16" s="6"/>
    </row>
    <row r="17" spans="1:10" s="22" customFormat="1" ht="45" x14ac:dyDescent="0.25">
      <c r="A17" s="6"/>
      <c r="B17" s="6"/>
      <c r="C17" s="6"/>
      <c r="D17" s="6"/>
      <c r="E17" s="8" t="s">
        <v>58</v>
      </c>
      <c r="F17" s="6">
        <v>2024</v>
      </c>
      <c r="G17" s="7">
        <v>880000</v>
      </c>
      <c r="H17" s="6"/>
      <c r="I17" s="7">
        <v>880000</v>
      </c>
      <c r="J17" s="6">
        <v>100</v>
      </c>
    </row>
    <row r="18" spans="1:10" s="35" customFormat="1" ht="40.700000000000003" customHeight="1" x14ac:dyDescent="0.25">
      <c r="A18" s="9" t="s">
        <v>55</v>
      </c>
      <c r="B18" s="6">
        <v>7330</v>
      </c>
      <c r="C18" s="9" t="s">
        <v>59</v>
      </c>
      <c r="D18" s="43" t="s">
        <v>56</v>
      </c>
      <c r="E18" s="8"/>
      <c r="F18" s="6"/>
      <c r="G18" s="5">
        <f>G19</f>
        <v>21736236.5</v>
      </c>
      <c r="H18" s="30">
        <f>H19</f>
        <v>316736</v>
      </c>
      <c r="I18" s="5">
        <f>I19</f>
        <v>15000</v>
      </c>
      <c r="J18" s="6"/>
    </row>
    <row r="19" spans="1:10" s="35" customFormat="1" ht="74.099999999999994" customHeight="1" x14ac:dyDescent="0.25">
      <c r="A19" s="6"/>
      <c r="B19" s="6"/>
      <c r="C19" s="6"/>
      <c r="D19" s="6"/>
      <c r="E19" s="8" t="s">
        <v>57</v>
      </c>
      <c r="F19" s="6" t="s">
        <v>43</v>
      </c>
      <c r="G19" s="7">
        <v>21736236.5</v>
      </c>
      <c r="H19" s="7">
        <v>316736</v>
      </c>
      <c r="I19" s="7">
        <v>15000</v>
      </c>
      <c r="J19" s="6">
        <v>1.6</v>
      </c>
    </row>
    <row r="20" spans="1:10" s="45" customFormat="1" ht="28.5" x14ac:dyDescent="0.25">
      <c r="A20" s="24" t="s">
        <v>76</v>
      </c>
      <c r="B20" s="30"/>
      <c r="C20" s="30"/>
      <c r="D20" s="25" t="s">
        <v>79</v>
      </c>
      <c r="E20" s="17"/>
      <c r="F20" s="30"/>
      <c r="G20" s="5">
        <f>G21</f>
        <v>288986</v>
      </c>
      <c r="H20" s="5"/>
      <c r="I20" s="5">
        <f>I21</f>
        <v>288986</v>
      </c>
      <c r="J20" s="30"/>
    </row>
    <row r="21" spans="1:10" s="35" customFormat="1" ht="30" x14ac:dyDescent="0.25">
      <c r="A21" s="26" t="s">
        <v>77</v>
      </c>
      <c r="B21" s="6"/>
      <c r="C21" s="6"/>
      <c r="D21" s="27" t="s">
        <v>79</v>
      </c>
      <c r="E21" s="8"/>
      <c r="F21" s="6"/>
      <c r="G21" s="7">
        <f>G22</f>
        <v>288986</v>
      </c>
      <c r="H21" s="7"/>
      <c r="I21" s="7">
        <f>I22</f>
        <v>288986</v>
      </c>
      <c r="J21" s="6"/>
    </row>
    <row r="22" spans="1:10" s="45" customFormat="1" ht="29.25" x14ac:dyDescent="0.25">
      <c r="A22" s="46" t="s">
        <v>78</v>
      </c>
      <c r="B22" s="30">
        <v>7323</v>
      </c>
      <c r="C22" s="30" t="s">
        <v>22</v>
      </c>
      <c r="D22" s="31" t="s">
        <v>80</v>
      </c>
      <c r="E22" s="17"/>
      <c r="F22" s="30"/>
      <c r="G22" s="5">
        <f>G23</f>
        <v>288986</v>
      </c>
      <c r="H22" s="5"/>
      <c r="I22" s="5">
        <f>I23</f>
        <v>288986</v>
      </c>
      <c r="J22" s="30"/>
    </row>
    <row r="23" spans="1:10" s="35" customFormat="1" ht="74.099999999999994" customHeight="1" x14ac:dyDescent="0.25">
      <c r="A23" s="6"/>
      <c r="B23" s="6"/>
      <c r="C23" s="6"/>
      <c r="D23" s="6"/>
      <c r="E23" s="8" t="s">
        <v>81</v>
      </c>
      <c r="F23" s="6">
        <v>2024</v>
      </c>
      <c r="G23" s="7">
        <v>288986</v>
      </c>
      <c r="H23" s="7"/>
      <c r="I23" s="7">
        <v>288986</v>
      </c>
      <c r="J23" s="6">
        <v>100</v>
      </c>
    </row>
    <row r="24" spans="1:10" s="35" customFormat="1" ht="36" customHeight="1" x14ac:dyDescent="0.25">
      <c r="A24" s="24" t="s">
        <v>45</v>
      </c>
      <c r="B24" s="24"/>
      <c r="C24" s="24"/>
      <c r="D24" s="24" t="s">
        <v>47</v>
      </c>
      <c r="E24" s="6"/>
      <c r="F24" s="30"/>
      <c r="G24" s="5">
        <f>G25</f>
        <v>60000</v>
      </c>
      <c r="H24" s="5">
        <f>H25</f>
        <v>0</v>
      </c>
      <c r="I24" s="5">
        <f t="shared" ref="I24" si="2">I25</f>
        <v>60000</v>
      </c>
      <c r="J24" s="30"/>
    </row>
    <row r="25" spans="1:10" s="35" customFormat="1" ht="15" x14ac:dyDescent="0.25">
      <c r="A25" s="26" t="s">
        <v>46</v>
      </c>
      <c r="B25" s="24"/>
      <c r="C25" s="26"/>
      <c r="D25" s="26" t="s">
        <v>47</v>
      </c>
      <c r="E25" s="6"/>
      <c r="F25" s="6"/>
      <c r="G25" s="7">
        <f>G26</f>
        <v>60000</v>
      </c>
      <c r="H25" s="7">
        <f>H26</f>
        <v>0</v>
      </c>
      <c r="I25" s="7">
        <f>I26</f>
        <v>60000</v>
      </c>
      <c r="J25" s="6"/>
    </row>
    <row r="26" spans="1:10" s="35" customFormat="1" ht="15" x14ac:dyDescent="0.25">
      <c r="A26" s="9" t="s">
        <v>61</v>
      </c>
      <c r="B26" s="6" t="s">
        <v>62</v>
      </c>
      <c r="C26" s="9" t="s">
        <v>63</v>
      </c>
      <c r="D26" s="43" t="s">
        <v>64</v>
      </c>
      <c r="E26" s="8"/>
      <c r="F26" s="6"/>
      <c r="G26" s="5">
        <f>G28</f>
        <v>60000</v>
      </c>
      <c r="H26" s="5">
        <f t="shared" ref="H26:I26" si="3">H28</f>
        <v>0</v>
      </c>
      <c r="I26" s="5">
        <f t="shared" si="3"/>
        <v>60000</v>
      </c>
      <c r="J26" s="6"/>
    </row>
    <row r="27" spans="1:10" s="35" customFormat="1" ht="38.85" hidden="1" customHeight="1" x14ac:dyDescent="0.25">
      <c r="A27" s="9"/>
      <c r="B27" s="9"/>
      <c r="C27" s="9"/>
      <c r="D27" s="8"/>
      <c r="E27" s="8" t="s">
        <v>48</v>
      </c>
      <c r="F27" s="6">
        <v>2023</v>
      </c>
      <c r="G27" s="7">
        <v>3702489</v>
      </c>
      <c r="H27" s="7"/>
      <c r="I27" s="7"/>
      <c r="J27" s="36" t="e">
        <f>(H27+#REF!)/G27*100</f>
        <v>#REF!</v>
      </c>
    </row>
    <row r="28" spans="1:10" s="35" customFormat="1" ht="34.15" customHeight="1" x14ac:dyDescent="0.25">
      <c r="A28" s="9"/>
      <c r="B28" s="9"/>
      <c r="C28" s="9"/>
      <c r="D28" s="8"/>
      <c r="E28" s="8" t="s">
        <v>48</v>
      </c>
      <c r="F28" s="6">
        <v>2024</v>
      </c>
      <c r="G28" s="7">
        <v>60000</v>
      </c>
      <c r="H28" s="7"/>
      <c r="I28" s="7">
        <v>60000</v>
      </c>
      <c r="J28" s="36">
        <v>100</v>
      </c>
    </row>
    <row r="29" spans="1:10" s="35" customFormat="1" ht="52.35" customHeight="1" x14ac:dyDescent="0.25">
      <c r="A29" s="24" t="s">
        <v>14</v>
      </c>
      <c r="B29" s="24"/>
      <c r="C29" s="24"/>
      <c r="D29" s="24" t="s">
        <v>12</v>
      </c>
      <c r="E29" s="6"/>
      <c r="F29" s="30"/>
      <c r="G29" s="5">
        <f>G30</f>
        <v>7778586</v>
      </c>
      <c r="H29" s="5">
        <f>H30</f>
        <v>5315541</v>
      </c>
      <c r="I29" s="5">
        <f t="shared" ref="I29" si="4">I30</f>
        <v>1501663</v>
      </c>
      <c r="J29" s="30"/>
    </row>
    <row r="30" spans="1:10" s="35" customFormat="1" ht="38.85" customHeight="1" x14ac:dyDescent="0.25">
      <c r="A30" s="26" t="s">
        <v>15</v>
      </c>
      <c r="B30" s="24"/>
      <c r="C30" s="26"/>
      <c r="D30" s="26" t="s">
        <v>13</v>
      </c>
      <c r="E30" s="6"/>
      <c r="F30" s="6"/>
      <c r="G30" s="7">
        <f>G36+G44+G33+G31</f>
        <v>7778586</v>
      </c>
      <c r="H30" s="5">
        <f>H36+H44</f>
        <v>5315541</v>
      </c>
      <c r="I30" s="7">
        <f>I36+I44+I31+I33</f>
        <v>1501663</v>
      </c>
      <c r="J30" s="6"/>
    </row>
    <row r="31" spans="1:10" s="35" customFormat="1" ht="61.15" customHeight="1" x14ac:dyDescent="0.25">
      <c r="A31" s="9" t="s">
        <v>70</v>
      </c>
      <c r="B31" s="9">
        <v>6020</v>
      </c>
      <c r="C31" s="9" t="s">
        <v>67</v>
      </c>
      <c r="D31" s="17" t="s">
        <v>71</v>
      </c>
      <c r="E31" s="8"/>
      <c r="F31" s="6"/>
      <c r="G31" s="5">
        <f>G32</f>
        <v>368000</v>
      </c>
      <c r="H31" s="5"/>
      <c r="I31" s="5">
        <f>I32</f>
        <v>368000</v>
      </c>
      <c r="J31" s="36"/>
    </row>
    <row r="32" spans="1:10" s="35" customFormat="1" ht="48.95" customHeight="1" x14ac:dyDescent="0.25">
      <c r="A32" s="26"/>
      <c r="B32" s="24"/>
      <c r="C32" s="26"/>
      <c r="D32" s="26"/>
      <c r="E32" s="8" t="s">
        <v>72</v>
      </c>
      <c r="F32" s="6">
        <v>2024</v>
      </c>
      <c r="G32" s="7">
        <v>368000</v>
      </c>
      <c r="H32" s="5"/>
      <c r="I32" s="7">
        <v>368000</v>
      </c>
      <c r="J32" s="36">
        <v>100</v>
      </c>
    </row>
    <row r="33" spans="1:10" s="35" customFormat="1" ht="20.45" customHeight="1" x14ac:dyDescent="0.25">
      <c r="A33" s="9" t="s">
        <v>65</v>
      </c>
      <c r="B33" s="9" t="s">
        <v>66</v>
      </c>
      <c r="C33" s="9" t="s">
        <v>67</v>
      </c>
      <c r="D33" s="17" t="s">
        <v>68</v>
      </c>
      <c r="E33" s="6"/>
      <c r="F33" s="6"/>
      <c r="G33" s="5">
        <f>G34</f>
        <v>530000</v>
      </c>
      <c r="H33" s="5"/>
      <c r="I33" s="5">
        <f>I34</f>
        <v>530000</v>
      </c>
      <c r="J33" s="6"/>
    </row>
    <row r="34" spans="1:10" s="35" customFormat="1" ht="25.15" customHeight="1" x14ac:dyDescent="0.25">
      <c r="A34" s="26"/>
      <c r="B34" s="24"/>
      <c r="C34" s="26"/>
      <c r="D34" s="17"/>
      <c r="E34" s="8" t="s">
        <v>69</v>
      </c>
      <c r="F34" s="6">
        <v>2024</v>
      </c>
      <c r="G34" s="7">
        <v>530000</v>
      </c>
      <c r="H34" s="7"/>
      <c r="I34" s="7">
        <v>530000</v>
      </c>
      <c r="J34" s="36">
        <v>100</v>
      </c>
    </row>
    <row r="35" spans="1:10" s="35" customFormat="1" ht="15" hidden="1" x14ac:dyDescent="0.25">
      <c r="A35" s="26"/>
      <c r="B35" s="24"/>
      <c r="C35" s="26"/>
      <c r="D35" s="26"/>
      <c r="E35" s="6"/>
      <c r="F35" s="6"/>
      <c r="G35" s="7"/>
      <c r="H35" s="5"/>
      <c r="I35" s="7"/>
      <c r="J35" s="6"/>
    </row>
    <row r="36" spans="1:10" s="35" customFormat="1" ht="15" x14ac:dyDescent="0.25">
      <c r="A36" s="9" t="s">
        <v>20</v>
      </c>
      <c r="B36" s="9" t="s">
        <v>21</v>
      </c>
      <c r="C36" s="9" t="s">
        <v>22</v>
      </c>
      <c r="D36" s="17" t="s">
        <v>23</v>
      </c>
      <c r="E36" s="8"/>
      <c r="F36" s="6"/>
      <c r="G36" s="5">
        <f>G38+G41</f>
        <v>6590586</v>
      </c>
      <c r="H36" s="5">
        <f>H38+H41</f>
        <v>5315541</v>
      </c>
      <c r="I36" s="5">
        <f>I37+I38+I39+I41</f>
        <v>313663</v>
      </c>
      <c r="J36" s="6"/>
    </row>
    <row r="37" spans="1:10" s="35" customFormat="1" ht="38.85" hidden="1" customHeight="1" x14ac:dyDescent="0.25">
      <c r="A37" s="9"/>
      <c r="B37" s="9"/>
      <c r="C37" s="9"/>
      <c r="D37" s="8"/>
      <c r="E37" s="8" t="s">
        <v>25</v>
      </c>
      <c r="F37" s="6">
        <v>2023</v>
      </c>
      <c r="G37" s="7"/>
      <c r="H37" s="7"/>
      <c r="I37" s="7"/>
      <c r="J37" s="36" t="e">
        <f>(H37+#REF!)/G37*100</f>
        <v>#REF!</v>
      </c>
    </row>
    <row r="38" spans="1:10" s="35" customFormat="1" ht="34.15" customHeight="1" x14ac:dyDescent="0.25">
      <c r="A38" s="9"/>
      <c r="B38" s="9"/>
      <c r="C38" s="9"/>
      <c r="D38" s="8"/>
      <c r="E38" s="8" t="s">
        <v>44</v>
      </c>
      <c r="F38" s="6" t="s">
        <v>43</v>
      </c>
      <c r="G38" s="7">
        <v>2794254</v>
      </c>
      <c r="H38" s="7">
        <f>6159+8095+1987505+127888</f>
        <v>2129647</v>
      </c>
      <c r="I38" s="7">
        <v>127888</v>
      </c>
      <c r="J38" s="36">
        <v>100</v>
      </c>
    </row>
    <row r="39" spans="1:10" s="35" customFormat="1" ht="33.4" hidden="1" customHeight="1" x14ac:dyDescent="0.25">
      <c r="A39" s="9"/>
      <c r="B39" s="9"/>
      <c r="C39" s="38"/>
      <c r="D39" s="39"/>
      <c r="E39" s="8" t="s">
        <v>24</v>
      </c>
      <c r="F39" s="40" t="s">
        <v>27</v>
      </c>
      <c r="G39" s="7"/>
      <c r="H39" s="7"/>
      <c r="I39" s="7"/>
      <c r="J39" s="36" t="e">
        <f>H39/G39</f>
        <v>#DIV/0!</v>
      </c>
    </row>
    <row r="40" spans="1:10" s="35" customFormat="1" ht="29.25" hidden="1" customHeight="1" x14ac:dyDescent="0.25">
      <c r="A40" s="9"/>
      <c r="B40" s="9"/>
      <c r="C40" s="9"/>
      <c r="D40" s="8"/>
      <c r="E40" s="8"/>
      <c r="F40" s="6"/>
      <c r="G40" s="7"/>
      <c r="H40" s="7"/>
      <c r="I40" s="7"/>
      <c r="J40" s="7">
        <v>100</v>
      </c>
    </row>
    <row r="41" spans="1:10" s="35" customFormat="1" ht="41.45" customHeight="1" x14ac:dyDescent="0.25">
      <c r="A41" s="9"/>
      <c r="B41" s="9"/>
      <c r="C41" s="9"/>
      <c r="D41" s="8"/>
      <c r="E41" s="8" t="s">
        <v>60</v>
      </c>
      <c r="F41" s="6" t="s">
        <v>43</v>
      </c>
      <c r="G41" s="7">
        <v>3796332</v>
      </c>
      <c r="H41" s="7">
        <f>16332+2983787+185775</f>
        <v>3185894</v>
      </c>
      <c r="I41" s="7">
        <v>185775</v>
      </c>
      <c r="J41" s="36">
        <v>100</v>
      </c>
    </row>
    <row r="42" spans="1:10" s="35" customFormat="1" ht="87" hidden="1" customHeight="1" x14ac:dyDescent="0.25">
      <c r="A42" s="18"/>
      <c r="B42" s="18"/>
      <c r="C42" s="18"/>
      <c r="D42" s="21"/>
      <c r="E42" s="41" t="s">
        <v>37</v>
      </c>
      <c r="F42" s="19"/>
      <c r="G42" s="20"/>
      <c r="H42" s="20"/>
      <c r="I42" s="20"/>
      <c r="J42" s="37"/>
    </row>
    <row r="43" spans="1:10" s="35" customFormat="1" ht="29.25" hidden="1" customHeight="1" x14ac:dyDescent="0.25">
      <c r="A43" s="18"/>
      <c r="B43" s="18"/>
      <c r="C43" s="18"/>
      <c r="D43" s="42"/>
      <c r="E43" s="21" t="s">
        <v>36</v>
      </c>
      <c r="F43" s="19">
        <v>2023</v>
      </c>
      <c r="G43" s="20"/>
      <c r="H43" s="20"/>
      <c r="I43" s="20"/>
      <c r="J43" s="37" t="e">
        <f>(H43+I43+#REF!)/G43*100</f>
        <v>#REF!</v>
      </c>
    </row>
    <row r="44" spans="1:10" s="35" customFormat="1" ht="33.75" customHeight="1" x14ac:dyDescent="0.25">
      <c r="A44" s="9" t="s">
        <v>49</v>
      </c>
      <c r="B44" s="9" t="s">
        <v>50</v>
      </c>
      <c r="C44" s="9" t="s">
        <v>51</v>
      </c>
      <c r="D44" s="17" t="s">
        <v>52</v>
      </c>
      <c r="E44" s="8"/>
      <c r="F44" s="6"/>
      <c r="G44" s="7">
        <f>G45+G46</f>
        <v>290000</v>
      </c>
      <c r="H44" s="7">
        <f t="shared" ref="H44:I44" si="5">H45+H46</f>
        <v>0</v>
      </c>
      <c r="I44" s="7">
        <f t="shared" si="5"/>
        <v>290000</v>
      </c>
      <c r="J44" s="6"/>
    </row>
    <row r="45" spans="1:10" s="35" customFormat="1" ht="34.15" customHeight="1" x14ac:dyDescent="0.25">
      <c r="A45" s="9"/>
      <c r="B45" s="9"/>
      <c r="C45" s="9"/>
      <c r="D45" s="8"/>
      <c r="E45" s="8" t="s">
        <v>53</v>
      </c>
      <c r="F45" s="6">
        <v>2024</v>
      </c>
      <c r="G45" s="7">
        <v>210000</v>
      </c>
      <c r="H45" s="7"/>
      <c r="I45" s="7">
        <v>210000</v>
      </c>
      <c r="J45" s="36">
        <v>100</v>
      </c>
    </row>
    <row r="46" spans="1:10" s="35" customFormat="1" ht="41.45" customHeight="1" x14ac:dyDescent="0.25">
      <c r="A46" s="9"/>
      <c r="B46" s="9"/>
      <c r="C46" s="9"/>
      <c r="D46" s="8"/>
      <c r="E46" s="8" t="s">
        <v>54</v>
      </c>
      <c r="F46" s="6">
        <v>2024</v>
      </c>
      <c r="G46" s="7">
        <v>80000</v>
      </c>
      <c r="H46" s="7"/>
      <c r="I46" s="7">
        <v>80000</v>
      </c>
      <c r="J46" s="36">
        <v>100</v>
      </c>
    </row>
    <row r="47" spans="1:10" s="34" customFormat="1" ht="22.7" customHeight="1" x14ac:dyDescent="0.25">
      <c r="A47" s="30" t="s">
        <v>10</v>
      </c>
      <c r="B47" s="30" t="s">
        <v>10</v>
      </c>
      <c r="C47" s="30" t="s">
        <v>10</v>
      </c>
      <c r="D47" s="17" t="s">
        <v>11</v>
      </c>
      <c r="E47" s="30" t="s">
        <v>10</v>
      </c>
      <c r="F47" s="30" t="s">
        <v>10</v>
      </c>
      <c r="G47" s="5">
        <f>G12+G24+G29+G20</f>
        <v>30743808.5</v>
      </c>
      <c r="H47" s="5">
        <f t="shared" ref="H47" si="6">H12+H24+H29+H20</f>
        <v>5632277</v>
      </c>
      <c r="I47" s="5">
        <f>I12+I24+I29+I20</f>
        <v>2745649</v>
      </c>
      <c r="J47" s="30" t="s">
        <v>10</v>
      </c>
    </row>
    <row r="48" spans="1:10" x14ac:dyDescent="0.2">
      <c r="E48" s="28"/>
    </row>
    <row r="49" spans="1:10" ht="17.100000000000001" customHeight="1" x14ac:dyDescent="0.2"/>
    <row r="50" spans="1:10" s="23" customFormat="1" ht="16.5" x14ac:dyDescent="0.25">
      <c r="A50" s="23" t="s">
        <v>17</v>
      </c>
      <c r="F50" s="29" t="s">
        <v>75</v>
      </c>
    </row>
    <row r="51" spans="1:10" s="11" customFormat="1" ht="26.45" hidden="1" customHeight="1" x14ac:dyDescent="0.25">
      <c r="A51" s="11" t="s">
        <v>17</v>
      </c>
      <c r="F51" s="11" t="s">
        <v>18</v>
      </c>
    </row>
    <row r="52" spans="1:10" x14ac:dyDescent="0.2">
      <c r="G52" s="10"/>
      <c r="H52" s="10"/>
      <c r="I52" s="12"/>
    </row>
    <row r="62" spans="1:10" ht="20.25" x14ac:dyDescent="0.3">
      <c r="A62" s="51"/>
      <c r="B62" s="51"/>
      <c r="C62" s="51"/>
      <c r="D62" s="51"/>
      <c r="E62" s="1"/>
      <c r="F62" s="2"/>
      <c r="G62" s="52"/>
      <c r="H62" s="52"/>
      <c r="I62" s="52"/>
      <c r="J62" s="52"/>
    </row>
  </sheetData>
  <mergeCells count="9">
    <mergeCell ref="A7:J7"/>
    <mergeCell ref="A62:D62"/>
    <mergeCell ref="G62:J62"/>
    <mergeCell ref="A8:B8"/>
    <mergeCell ref="I1:J1"/>
    <mergeCell ref="I2:J2"/>
    <mergeCell ref="I3:J3"/>
    <mergeCell ref="A5:J5"/>
    <mergeCell ref="A6:J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landscape" r:id="rId1"/>
  <headerFooter differentFirst="1">
    <oddHeader>&amp;C&amp;14&amp;P</oddHeader>
  </headerFooter>
  <rowBreaks count="2" manualBreakCount="2">
    <brk id="31" max="9" man="1"/>
    <brk id="5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2024-07-22T08:52:41Z</cp:lastPrinted>
  <dcterms:created xsi:type="dcterms:W3CDTF">2021-11-09T14:04:21Z</dcterms:created>
  <dcterms:modified xsi:type="dcterms:W3CDTF">2024-08-01T07:51:01Z</dcterms:modified>
  <cp:category/>
  <cp:contentStatus/>
</cp:coreProperties>
</file>