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Виконком грудень\29.12.2023\"/>
    </mc:Choice>
  </mc:AlternateContent>
  <xr:revisionPtr revIDLastSave="0" documentId="13_ncr:1_{C68323C0-85AF-4AF0-9933-EFEE335E53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Titles" localSheetId="0">Лист1!$11:$14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1" l="1"/>
  <c r="E90" i="1"/>
  <c r="E41" i="1" l="1"/>
  <c r="E42" i="1"/>
  <c r="E43" i="1"/>
  <c r="E44" i="1"/>
  <c r="E46" i="1"/>
  <c r="E47" i="1"/>
  <c r="E48" i="1"/>
  <c r="E49" i="1"/>
  <c r="E50" i="1"/>
  <c r="E51" i="1"/>
  <c r="E52" i="1"/>
  <c r="E53" i="1"/>
  <c r="E56" i="1"/>
  <c r="E57" i="1"/>
  <c r="E59" i="1"/>
  <c r="E62" i="1"/>
  <c r="E63" i="1"/>
  <c r="E64" i="1"/>
  <c r="E65" i="1"/>
  <c r="E66" i="1"/>
  <c r="E67" i="1"/>
  <c r="E68" i="1"/>
  <c r="E69" i="1"/>
  <c r="E70" i="1"/>
  <c r="E71" i="1"/>
  <c r="E74" i="1"/>
  <c r="E75" i="1"/>
  <c r="E76" i="1"/>
  <c r="E77" i="1"/>
  <c r="E78" i="1"/>
  <c r="E79" i="1"/>
  <c r="E80" i="1"/>
  <c r="E81" i="1"/>
  <c r="E84" i="1"/>
  <c r="E85" i="1"/>
  <c r="E86" i="1"/>
  <c r="E87" i="1"/>
  <c r="E88" i="1"/>
  <c r="E93" i="1"/>
  <c r="F92" i="1"/>
  <c r="F91" i="1" s="1"/>
  <c r="G92" i="1"/>
  <c r="G91" i="1" s="1"/>
  <c r="H92" i="1"/>
  <c r="H91" i="1" s="1"/>
  <c r="I92" i="1"/>
  <c r="I91" i="1" s="1"/>
  <c r="J92" i="1"/>
  <c r="J91" i="1" s="1"/>
  <c r="K92" i="1"/>
  <c r="K91" i="1" s="1"/>
  <c r="L92" i="1"/>
  <c r="L91" i="1" s="1"/>
  <c r="M92" i="1"/>
  <c r="M91" i="1" s="1"/>
  <c r="N92" i="1"/>
  <c r="N91" i="1" s="1"/>
  <c r="O92" i="1"/>
  <c r="O91" i="1" s="1"/>
  <c r="E92" i="1"/>
  <c r="E91" i="1" s="1"/>
  <c r="F83" i="1"/>
  <c r="F82" i="1" s="1"/>
  <c r="G83" i="1"/>
  <c r="G82" i="1" s="1"/>
  <c r="H83" i="1"/>
  <c r="H82" i="1" s="1"/>
  <c r="I83" i="1"/>
  <c r="I82" i="1" s="1"/>
  <c r="J83" i="1"/>
  <c r="J82" i="1" s="1"/>
  <c r="K83" i="1"/>
  <c r="K82" i="1" s="1"/>
  <c r="L83" i="1"/>
  <c r="L82" i="1" s="1"/>
  <c r="M83" i="1"/>
  <c r="M82" i="1" s="1"/>
  <c r="N83" i="1"/>
  <c r="N82" i="1" s="1"/>
  <c r="O83" i="1"/>
  <c r="O82" i="1" s="1"/>
  <c r="F73" i="1"/>
  <c r="F72" i="1" s="1"/>
  <c r="G73" i="1"/>
  <c r="G72" i="1" s="1"/>
  <c r="H73" i="1"/>
  <c r="H72" i="1" s="1"/>
  <c r="I73" i="1"/>
  <c r="I72" i="1" s="1"/>
  <c r="J73" i="1"/>
  <c r="J72" i="1" s="1"/>
  <c r="K73" i="1"/>
  <c r="K72" i="1" s="1"/>
  <c r="L73" i="1"/>
  <c r="L72" i="1" s="1"/>
  <c r="M73" i="1"/>
  <c r="M72" i="1" s="1"/>
  <c r="N73" i="1"/>
  <c r="N72" i="1" s="1"/>
  <c r="O73" i="1"/>
  <c r="O72" i="1" s="1"/>
  <c r="E73" i="1"/>
  <c r="E72" i="1" s="1"/>
  <c r="F61" i="1"/>
  <c r="F60" i="1" s="1"/>
  <c r="G61" i="1"/>
  <c r="G60" i="1" s="1"/>
  <c r="H61" i="1"/>
  <c r="H60" i="1" s="1"/>
  <c r="I61" i="1"/>
  <c r="I60" i="1" s="1"/>
  <c r="J61" i="1"/>
  <c r="J60" i="1" s="1"/>
  <c r="K61" i="1"/>
  <c r="K60" i="1" s="1"/>
  <c r="L61" i="1"/>
  <c r="L60" i="1" s="1"/>
  <c r="M61" i="1"/>
  <c r="M60" i="1" s="1"/>
  <c r="N61" i="1"/>
  <c r="N60" i="1" s="1"/>
  <c r="O61" i="1"/>
  <c r="O60" i="1" s="1"/>
  <c r="I54" i="1"/>
  <c r="M54" i="1"/>
  <c r="G55" i="1"/>
  <c r="G54" i="1" s="1"/>
  <c r="H55" i="1"/>
  <c r="H54" i="1" s="1"/>
  <c r="I55" i="1"/>
  <c r="J55" i="1"/>
  <c r="J54" i="1" s="1"/>
  <c r="K55" i="1"/>
  <c r="K54" i="1" s="1"/>
  <c r="L55" i="1"/>
  <c r="L54" i="1" s="1"/>
  <c r="M55" i="1"/>
  <c r="N55" i="1"/>
  <c r="N54" i="1" s="1"/>
  <c r="O55" i="1"/>
  <c r="O54" i="1" s="1"/>
  <c r="E55" i="1"/>
  <c r="E54" i="1" s="1"/>
  <c r="F55" i="1"/>
  <c r="F54" i="1" s="1"/>
  <c r="K40" i="1"/>
  <c r="K39" i="1" s="1"/>
  <c r="L40" i="1"/>
  <c r="L39" i="1" s="1"/>
  <c r="M40" i="1"/>
  <c r="M39" i="1" s="1"/>
  <c r="N40" i="1"/>
  <c r="N39" i="1" s="1"/>
  <c r="O40" i="1"/>
  <c r="O39" i="1" s="1"/>
  <c r="F40" i="1"/>
  <c r="F39" i="1" s="1"/>
  <c r="G40" i="1"/>
  <c r="G39" i="1" s="1"/>
  <c r="H40" i="1"/>
  <c r="H39" i="1" s="1"/>
  <c r="I40" i="1"/>
  <c r="I39" i="1" s="1"/>
  <c r="J40" i="1"/>
  <c r="J39" i="1" s="1"/>
  <c r="E40" i="1"/>
  <c r="E39" i="1" s="1"/>
  <c r="E30" i="1"/>
  <c r="E31" i="1"/>
  <c r="E32" i="1"/>
  <c r="E33" i="1"/>
  <c r="E34" i="1"/>
  <c r="E35" i="1"/>
  <c r="E36" i="1"/>
  <c r="E37" i="1"/>
  <c r="E38" i="1"/>
  <c r="E29" i="1"/>
  <c r="F28" i="1"/>
  <c r="F27" i="1" s="1"/>
  <c r="G28" i="1"/>
  <c r="G27" i="1" s="1"/>
  <c r="H28" i="1"/>
  <c r="H27" i="1" s="1"/>
  <c r="I28" i="1"/>
  <c r="I27" i="1" s="1"/>
  <c r="J28" i="1"/>
  <c r="J27" i="1" s="1"/>
  <c r="K28" i="1"/>
  <c r="L28" i="1"/>
  <c r="M28" i="1"/>
  <c r="N28" i="1"/>
  <c r="O28" i="1"/>
  <c r="E28" i="1"/>
  <c r="E27" i="1" s="1"/>
  <c r="E45" i="1"/>
  <c r="E19" i="1"/>
  <c r="E20" i="1"/>
  <c r="E21" i="1"/>
  <c r="E22" i="1"/>
  <c r="E23" i="1"/>
  <c r="E24" i="1"/>
  <c r="E18" i="1"/>
  <c r="E17" i="1" s="1"/>
  <c r="E16" i="1" s="1"/>
  <c r="I17" i="1"/>
  <c r="F17" i="1"/>
  <c r="F16" i="1" s="1"/>
  <c r="G17" i="1"/>
  <c r="H17" i="1"/>
  <c r="H16" i="1" s="1"/>
  <c r="E83" i="1" l="1"/>
  <c r="P83" i="1" s="1"/>
  <c r="E61" i="1"/>
  <c r="E60" i="1" s="1"/>
  <c r="E82" i="1"/>
  <c r="E95" i="1" s="1"/>
  <c r="P95" i="1" s="1"/>
  <c r="P59" i="1"/>
  <c r="E26" i="1"/>
  <c r="P26" i="1" s="1"/>
  <c r="F95" i="1" l="1"/>
  <c r="H95" i="1"/>
  <c r="G95" i="1"/>
  <c r="P94" i="1" l="1"/>
  <c r="P93" i="1"/>
  <c r="P92" i="1"/>
  <c r="P91" i="1"/>
  <c r="P90" i="1"/>
  <c r="P89" i="1"/>
  <c r="P88" i="1"/>
  <c r="P87" i="1"/>
  <c r="P86" i="1"/>
  <c r="P85" i="1"/>
  <c r="P84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7" i="1"/>
  <c r="P56" i="1"/>
  <c r="P55" i="1"/>
  <c r="P54" i="1"/>
  <c r="P53" i="1"/>
  <c r="P52" i="1"/>
  <c r="P51" i="1"/>
  <c r="P50" i="1"/>
  <c r="P49" i="1"/>
  <c r="P48" i="1"/>
  <c r="P47" i="1"/>
  <c r="P46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4" i="1"/>
  <c r="P23" i="1"/>
  <c r="P22" i="1"/>
  <c r="P21" i="1"/>
  <c r="P20" i="1"/>
  <c r="P19" i="1"/>
  <c r="P18" i="1"/>
  <c r="P17" i="1"/>
  <c r="P16" i="1"/>
</calcChain>
</file>

<file path=xl/sharedStrings.xml><?xml version="1.0" encoding="utf-8"?>
<sst xmlns="http://schemas.openxmlformats.org/spreadsheetml/2006/main" count="291" uniqueCount="227">
  <si>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</si>
  <si>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</si>
  <si>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</si>
  <si>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</si>
  <si>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</si>
  <si>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</si>
  <si>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</si>
  <si>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</si>
  <si>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</si>
  <si>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</si>
  <si>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</si>
  <si>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</si>
  <si>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</si>
  <si>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</si>
  <si>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</si>
  <si>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</si>
  <si>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Тернівської міської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</si>
  <si>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</si>
  <si>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</si>
  <si>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</si>
  <si>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</si>
  <si>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</si>
  <si>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</si>
  <si>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0133</t>
  </si>
  <si>
    <t>0180</t>
  </si>
  <si>
    <t>Інша діяльність у сфері державного управління</t>
  </si>
  <si>
    <t>0212010</t>
  </si>
  <si>
    <t>0731</t>
  </si>
  <si>
    <t>2010</t>
  </si>
  <si>
    <t>Багатопрофільна стаціонарна медична допомога населенню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</si>
  <si>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</si>
  <si>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</si>
  <si>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</si>
  <si>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</si>
  <si>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</si>
  <si>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</si>
  <si>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</si>
  <si>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</si>
  <si>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0218230</t>
  </si>
  <si>
    <t>0380</t>
  </si>
  <si>
    <t>8230</t>
  </si>
  <si>
    <t>Інші заходи громадського порядку та безпеки</t>
  </si>
  <si>
    <t>0219770</t>
  </si>
  <si>
    <t>9770</t>
  </si>
  <si>
    <t>Інші субвенції з місцевого бюджету</t>
  </si>
  <si>
    <t>0600000</t>
  </si>
  <si>
    <t>Відділ освіти Тернівської міської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</si>
  <si>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</si>
  <si>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</si>
  <si>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</si>
  <si>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</si>
  <si>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</si>
  <si>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</si>
  <si>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</si>
  <si>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</si>
  <si>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</si>
  <si>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</si>
  <si>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</si>
  <si>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</si>
  <si>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</si>
  <si>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</si>
  <si>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</si>
  <si>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</si>
  <si>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</si>
  <si>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</si>
  <si>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</si>
  <si>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</si>
  <si>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</si>
  <si>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</si>
  <si>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</si>
  <si>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</si>
  <si>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</si>
  <si>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</si>
  <si>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</si>
  <si>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</si>
  <si>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</si>
  <si>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</si>
  <si>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</si>
  <si>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</si>
  <si>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</si>
  <si>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</si>
  <si>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</si>
  <si>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0800000</t>
  </si>
  <si>
    <t>Управління соціального захисту населення Тернівської міської ради</t>
  </si>
  <si>
    <t>0810000</t>
  </si>
  <si>
    <t>0810160</t>
  </si>
  <si>
    <t>0813020</t>
  </si>
  <si>
    <t>1060</t>
  </si>
  <si>
    <t>3020</t>
  </si>
  <si>
    <t>Забезпечення побутовим вугіллям окремих категорій громадян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</si>
  <si>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</si>
  <si>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</si>
  <si>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</si>
  <si>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</si>
  <si>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</si>
  <si>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</si>
  <si>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</si>
  <si>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</si>
  <si>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</si>
  <si>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</si>
  <si>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0813121</t>
  </si>
  <si>
    <t>1040</t>
  </si>
  <si>
    <t>3121</t>
  </si>
  <si>
    <t>Утримання та забезпечення діяльності центрів соціальних служб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</si>
  <si>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</si>
  <si>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</si>
  <si>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</si>
  <si>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</si>
  <si>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</si>
  <si>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</si>
  <si>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0813191</t>
  </si>
  <si>
    <t>1030</t>
  </si>
  <si>
    <t>3191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</si>
  <si>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</si>
  <si>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</si>
  <si>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</si>
  <si>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</si>
  <si>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</si>
  <si>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</si>
  <si>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</si>
  <si>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</si>
  <si>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</si>
  <si>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</si>
  <si>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</si>
  <si>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</si>
  <si>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Тернівської міської ради</t>
  </si>
  <si>
    <t>0910000</t>
  </si>
  <si>
    <t>0910160</t>
  </si>
  <si>
    <t>0919770</t>
  </si>
  <si>
    <t>1000000</t>
  </si>
  <si>
    <t>Відділ культури Тернівської міської ради</t>
  </si>
  <si>
    <t>1010000</t>
  </si>
  <si>
    <t>Відділ культури і туризму Тернівської міської ради</t>
  </si>
  <si>
    <t>1010160</t>
  </si>
  <si>
    <t>1014082</t>
  </si>
  <si>
    <t>0829</t>
  </si>
  <si>
    <t>4082</t>
  </si>
  <si>
    <t>Інші заходи в галузі культури і мистецтва</t>
  </si>
  <si>
    <t>1020000</t>
  </si>
  <si>
    <t>1024030</t>
  </si>
  <si>
    <t>0824</t>
  </si>
  <si>
    <t>4030</t>
  </si>
  <si>
    <t>Забезпечення діяльності бібліотек</t>
  </si>
  <si>
    <t>1030000</t>
  </si>
  <si>
    <t>1034040</t>
  </si>
  <si>
    <t>4040</t>
  </si>
  <si>
    <t>Забезпечення діяльності музеїв i виставок</t>
  </si>
  <si>
    <t>1040000</t>
  </si>
  <si>
    <t>1044060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</si>
  <si>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</si>
  <si>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</si>
  <si>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</si>
  <si>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1050000</t>
  </si>
  <si>
    <t>1051080</t>
  </si>
  <si>
    <t>1080</t>
  </si>
  <si>
    <t>Надання спеціалізованої освіти мистецькими школами</t>
  </si>
  <si>
    <t>1100000</t>
  </si>
  <si>
    <t>Відділ молоді і спорту Тернівської міської ради</t>
  </si>
  <si>
    <t>1110000</t>
  </si>
  <si>
    <t>1110160</t>
  </si>
  <si>
    <t>1113131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</si>
  <si>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</si>
  <si>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</si>
  <si>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1115011</t>
  </si>
  <si>
    <t>0810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</si>
  <si>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</si>
  <si>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</si>
  <si>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</si>
  <si>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</si>
  <si>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</si>
  <si>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1120000</t>
  </si>
  <si>
    <t>1125031</t>
  </si>
  <si>
    <t>5031</t>
  </si>
  <si>
    <t>Утримання та навчально-тренувальна робота комунальних дитячо-юнацьких спортивних шкіл</t>
  </si>
  <si>
    <t>1130000</t>
  </si>
  <si>
    <t>1133133</t>
  </si>
  <si>
    <t>3133</t>
  </si>
  <si>
    <t>Інші заходи та заклади молодіжної політики</t>
  </si>
  <si>
    <t>1200000</t>
  </si>
  <si>
    <t>Управління  житлово-комунального господарства та капітального будівництва Тернівської міської ради</t>
  </si>
  <si>
    <t>1210000</t>
  </si>
  <si>
    <t>1210160</t>
  </si>
  <si>
    <t>1213210</t>
  </si>
  <si>
    <t>1050</t>
  </si>
  <si>
    <t>3210</t>
  </si>
  <si>
    <t>Організація та проведення громадських робіт</t>
  </si>
  <si>
    <t>1213242</t>
  </si>
  <si>
    <t>1216030</t>
  </si>
  <si>
    <t>0620</t>
  </si>
  <si>
    <t>6030</t>
  </si>
  <si>
    <t>Організація благоустрою населених пунктів</t>
  </si>
  <si>
    <t>1216090</t>
  </si>
  <si>
    <t>0640</t>
  </si>
  <si>
    <t>6090</t>
  </si>
  <si>
    <t>Інша діяльність у сфері житлово-комунального господарства</t>
  </si>
  <si>
    <t>1217691</t>
  </si>
  <si>
    <t>0490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</si>
  <si>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</si>
  <si>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</si>
  <si>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1218340</t>
  </si>
  <si>
    <t>0540</t>
  </si>
  <si>
    <t>8340</t>
  </si>
  <si>
    <t>Природоохоронні заходи за рахунок цільових фондів</t>
  </si>
  <si>
    <t>3700000</t>
  </si>
  <si>
    <t>Міське фінансове управління  Тернівської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</si>
  <si>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</si>
  <si>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</si>
  <si>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</si>
  <si>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</si>
  <si>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</si>
  <si>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УСЬОГО</t>
  </si>
  <si>
    <t>Керуючий справами виконкому</t>
  </si>
  <si>
    <t>0459100000</t>
  </si>
  <si>
    <t>(код бюджету)</t>
  </si>
  <si>
    <t>Любов ЦИМБАЛ</t>
  </si>
  <si>
    <t>Додаток 2</t>
  </si>
  <si>
    <t>до рішення виконавчого комітету</t>
  </si>
  <si>
    <t>Тернівської міської ради</t>
  </si>
  <si>
    <t>грн</t>
  </si>
  <si>
    <t>в тому числі:</t>
  </si>
  <si>
    <t>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</si>
  <si>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 xml:space="preserve">Центру соціальної підтримки дітей "Моя родина" </t>
  </si>
  <si>
    <t>видатків  бюджету Тернівської міської територіальної  громади на І квартал 2024 року</t>
  </si>
  <si>
    <t>Про організацію складання
тимчасового розпису 
бюджету Тернівської міської
територіальної громади 
на І квартал 2024 року</t>
  </si>
  <si>
    <t xml:space="preserve">за рахунок субвенції з обласного бюджету на пільгове медичне обслуговування осіб, які постраждали внаслідок Чорнобильської катастрофи </t>
  </si>
  <si>
    <t xml:space="preserve">від 28.12.2023 </t>
  </si>
  <si>
    <t>№ 314/0/5-23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</si>
</sst>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0" fontId="2" fillId="0" borderId="0" xfId="0" applyFont="1"/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right"/>
    </xf>
    <xf numFmtId="3" fontId="1" fillId="0" borderId="2" xfId="0" applyNumberFormat="1" applyFont="1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  <xf numFmtId="0" fontId="3" fillId="0" borderId="2" xfId="0" quotePrefix="1" applyFont="1" applyBorder="1" applyAlignment="1">
      <alignment horizontal="center" vertical="center" wrapText="1"/>
    </xf>
    <xf numFmtId="4" fontId="3" fillId="0" borderId="2" xfId="0" quotePrefix="1" applyNumberFormat="1" applyFont="1" applyBorder="1" applyAlignment="1">
      <alignment horizontal="center" vertical="center" wrapText="1"/>
    </xf>
    <xf numFmtId="4" fontId="3" fillId="0" borderId="2" xfId="0" quotePrefix="1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0" fontId="3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8"/>
  <sheetViews>
    <sheetView tabSelected="1" zoomScale="70" zoomScaleNormal="70" workbookViewId="0">
      <selection activeCell="M5" sqref="M5"/>
    </sheetView>
  </sheetViews>
  <sheetFormatPr defaultRowHeight="13.8" x14ac:dyDescent="0.3"/>
  <cols>
    <col min="1" max="3" width="12" customWidth="1"/>
    <col min="4" max="4" width="43" customWidth="1"/>
    <col min="5" max="13" width="13.6640625" customWidth="1"/>
    <col min="14" max="14" width="17.88671875" customWidth="1"/>
    <col min="15" max="16" width="13.6640625" customWidth="1"/>
  </cols>
  <sheetData>
    <row r="1" spans="1:16" x14ac:dyDescent="0.3">
      <c r="M1" t="s">
        <v>215</v>
      </c>
    </row>
    <row r="2" spans="1:16" x14ac:dyDescent="0.3">
      <c r="M2" t="s">
        <v>216</v>
      </c>
    </row>
    <row r="3" spans="1:16" x14ac:dyDescent="0.3">
      <c r="M3" t="s">
        <v>217</v>
      </c>
    </row>
    <row r="4" spans="1:16" ht="16.350000000000001" customHeight="1" x14ac:dyDescent="0.3">
      <c r="M4" t="s">
        <v>225</v>
      </c>
    </row>
    <row r="5" spans="1:16" ht="18.3" customHeight="1" x14ac:dyDescent="0.3">
      <c r="M5" t="s">
        <v>226</v>
      </c>
    </row>
    <row r="6" spans="1:16" ht="71.400000000000006" customHeight="1" x14ac:dyDescent="0.3">
      <c r="M6" s="22" t="s">
        <v>223</v>
      </c>
      <c r="N6" s="22"/>
    </row>
    <row r="7" spans="1:16" x14ac:dyDescent="0.3">
      <c r="A7" s="23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x14ac:dyDescent="0.3">
      <c r="A8" s="23" t="s">
        <v>222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 x14ac:dyDescent="0.3">
      <c r="A9" s="12" t="s">
        <v>212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3">
      <c r="A10" s="11" t="s">
        <v>213</v>
      </c>
      <c r="P10" s="13" t="s">
        <v>218</v>
      </c>
    </row>
    <row r="11" spans="1:16" x14ac:dyDescent="0.3">
      <c r="A11" s="25" t="s">
        <v>1</v>
      </c>
      <c r="B11" s="25" t="s">
        <v>2</v>
      </c>
      <c r="C11" s="25" t="s">
        <v>3</v>
      </c>
      <c r="D11" s="21" t="s">
        <v>4</v>
      </c>
      <c r="E11" s="21" t="s">
        <v>5</v>
      </c>
      <c r="F11" s="21"/>
      <c r="G11" s="21"/>
      <c r="H11" s="21"/>
      <c r="I11" s="21"/>
      <c r="J11" s="21" t="s">
        <v>12</v>
      </c>
      <c r="K11" s="21"/>
      <c r="L11" s="21"/>
      <c r="M11" s="21"/>
      <c r="N11" s="21"/>
      <c r="O11" s="21"/>
      <c r="P11" s="21" t="s">
        <v>14</v>
      </c>
    </row>
    <row r="12" spans="1:16" x14ac:dyDescent="0.3">
      <c r="A12" s="21"/>
      <c r="B12" s="21"/>
      <c r="C12" s="21"/>
      <c r="D12" s="21"/>
      <c r="E12" s="21" t="s">
        <v>6</v>
      </c>
      <c r="F12" s="21" t="s">
        <v>7</v>
      </c>
      <c r="G12" s="21" t="s">
        <v>8</v>
      </c>
      <c r="H12" s="21"/>
      <c r="I12" s="21" t="s">
        <v>11</v>
      </c>
      <c r="J12" s="21" t="s">
        <v>6</v>
      </c>
      <c r="K12" s="21" t="s">
        <v>13</v>
      </c>
      <c r="L12" s="21" t="s">
        <v>7</v>
      </c>
      <c r="M12" s="21" t="s">
        <v>8</v>
      </c>
      <c r="N12" s="21"/>
      <c r="O12" s="21" t="s">
        <v>11</v>
      </c>
      <c r="P12" s="21"/>
    </row>
    <row r="13" spans="1:16" x14ac:dyDescent="0.3">
      <c r="A13" s="21"/>
      <c r="B13" s="21"/>
      <c r="C13" s="21"/>
      <c r="D13" s="21"/>
      <c r="E13" s="21"/>
      <c r="F13" s="21"/>
      <c r="G13" s="21" t="s">
        <v>9</v>
      </c>
      <c r="H13" s="21" t="s">
        <v>10</v>
      </c>
      <c r="I13" s="21"/>
      <c r="J13" s="21"/>
      <c r="K13" s="21"/>
      <c r="L13" s="21"/>
      <c r="M13" s="21" t="s">
        <v>9</v>
      </c>
      <c r="N13" s="21" t="s">
        <v>10</v>
      </c>
      <c r="O13" s="21"/>
      <c r="P13" s="21"/>
    </row>
    <row r="14" spans="1:16" ht="54.3" customHeight="1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 x14ac:dyDescent="0.3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  <c r="P15" s="3">
        <v>16</v>
      </c>
    </row>
    <row r="16" spans="1:16" x14ac:dyDescent="0.3">
      <c r="A16" s="4" t="s">
        <v>15</v>
      </c>
      <c r="B16" s="5"/>
      <c r="C16" s="6"/>
      <c r="D16" s="7" t="s">
        <v>16</v>
      </c>
      <c r="E16" s="14">
        <f>E17</f>
        <v>10021695</v>
      </c>
      <c r="F16" s="14">
        <f>F17</f>
        <v>10021695</v>
      </c>
      <c r="G16" s="14">
        <v>4149131</v>
      </c>
      <c r="H16" s="14">
        <f>H17</f>
        <v>296345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ref="P16:P50" si="0">E16+J16</f>
        <v>10021695</v>
      </c>
    </row>
    <row r="17" spans="1:16" x14ac:dyDescent="0.3">
      <c r="A17" s="4" t="s">
        <v>17</v>
      </c>
      <c r="B17" s="5"/>
      <c r="C17" s="6"/>
      <c r="D17" s="7" t="s">
        <v>16</v>
      </c>
      <c r="E17" s="14">
        <f>E18+E19+E20+E21+E22+E23+E24</f>
        <v>10021695</v>
      </c>
      <c r="F17" s="14">
        <f t="shared" ref="F17:I17" si="1">F18+F19+F20+F21+F22+F23+F24</f>
        <v>10021695</v>
      </c>
      <c r="G17" s="14">
        <f t="shared" si="1"/>
        <v>4149131</v>
      </c>
      <c r="H17" s="14">
        <f t="shared" si="1"/>
        <v>296345</v>
      </c>
      <c r="I17" s="14">
        <f t="shared" si="1"/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0"/>
        <v>10021695</v>
      </c>
    </row>
    <row r="18" spans="1:16" ht="69" x14ac:dyDescent="0.3">
      <c r="A18" s="8" t="s">
        <v>18</v>
      </c>
      <c r="B18" s="8" t="s">
        <v>20</v>
      </c>
      <c r="C18" s="9" t="s">
        <v>19</v>
      </c>
      <c r="D18" s="10" t="s">
        <v>21</v>
      </c>
      <c r="E18" s="15">
        <f>F18</f>
        <v>5687816</v>
      </c>
      <c r="F18" s="15">
        <v>5687816</v>
      </c>
      <c r="G18" s="15">
        <v>4149131</v>
      </c>
      <c r="H18" s="15">
        <v>296345</v>
      </c>
      <c r="I18" s="15"/>
      <c r="J18" s="15">
        <v>0</v>
      </c>
      <c r="K18" s="15"/>
      <c r="L18" s="15"/>
      <c r="M18" s="15"/>
      <c r="N18" s="15"/>
      <c r="O18" s="15"/>
      <c r="P18" s="15">
        <f t="shared" si="0"/>
        <v>5687816</v>
      </c>
    </row>
    <row r="19" spans="1:16" x14ac:dyDescent="0.3">
      <c r="A19" s="8" t="s">
        <v>22</v>
      </c>
      <c r="B19" s="8" t="s">
        <v>24</v>
      </c>
      <c r="C19" s="9" t="s">
        <v>23</v>
      </c>
      <c r="D19" s="10" t="s">
        <v>25</v>
      </c>
      <c r="E19" s="15">
        <f t="shared" ref="E19:E24" si="2">F19</f>
        <v>247480</v>
      </c>
      <c r="F19" s="15">
        <v>247480</v>
      </c>
      <c r="G19" s="15"/>
      <c r="H19" s="15"/>
      <c r="I19" s="15"/>
      <c r="J19" s="15">
        <v>0</v>
      </c>
      <c r="K19" s="15"/>
      <c r="L19" s="15"/>
      <c r="M19" s="15"/>
      <c r="N19" s="15"/>
      <c r="O19" s="15"/>
      <c r="P19" s="15">
        <f t="shared" si="0"/>
        <v>247480</v>
      </c>
    </row>
    <row r="20" spans="1:16" ht="27.6" x14ac:dyDescent="0.3">
      <c r="A20" s="8" t="s">
        <v>26</v>
      </c>
      <c r="B20" s="8" t="s">
        <v>28</v>
      </c>
      <c r="C20" s="9" t="s">
        <v>27</v>
      </c>
      <c r="D20" s="10" t="s">
        <v>29</v>
      </c>
      <c r="E20" s="15">
        <f t="shared" si="2"/>
        <v>2673880</v>
      </c>
      <c r="F20" s="15">
        <v>2673880</v>
      </c>
      <c r="G20" s="15"/>
      <c r="H20" s="15"/>
      <c r="I20" s="15"/>
      <c r="J20" s="15">
        <v>0</v>
      </c>
      <c r="K20" s="15"/>
      <c r="L20" s="15"/>
      <c r="M20" s="15"/>
      <c r="N20" s="15"/>
      <c r="O20" s="15"/>
      <c r="P20" s="15">
        <f t="shared" si="0"/>
        <v>2673880</v>
      </c>
    </row>
    <row r="21" spans="1:16" ht="41.4" x14ac:dyDescent="0.3">
      <c r="A21" s="8" t="s">
        <v>30</v>
      </c>
      <c r="B21" s="8" t="s">
        <v>32</v>
      </c>
      <c r="C21" s="9" t="s">
        <v>31</v>
      </c>
      <c r="D21" s="10" t="s">
        <v>33</v>
      </c>
      <c r="E21" s="15">
        <f t="shared" si="2"/>
        <v>1211521</v>
      </c>
      <c r="F21" s="15">
        <v>1211521</v>
      </c>
      <c r="G21" s="15"/>
      <c r="H21" s="15"/>
      <c r="I21" s="15"/>
      <c r="J21" s="15">
        <v>0</v>
      </c>
      <c r="K21" s="15"/>
      <c r="L21" s="15"/>
      <c r="M21" s="15"/>
      <c r="N21" s="15"/>
      <c r="O21" s="15"/>
      <c r="P21" s="15">
        <f t="shared" si="0"/>
        <v>1211521</v>
      </c>
    </row>
    <row r="22" spans="1:16" ht="27.6" x14ac:dyDescent="0.3">
      <c r="A22" s="8" t="s">
        <v>34</v>
      </c>
      <c r="B22" s="8" t="s">
        <v>36</v>
      </c>
      <c r="C22" s="9" t="s">
        <v>35</v>
      </c>
      <c r="D22" s="10" t="s">
        <v>37</v>
      </c>
      <c r="E22" s="15">
        <f t="shared" si="2"/>
        <v>11198</v>
      </c>
      <c r="F22" s="15">
        <v>11198</v>
      </c>
      <c r="G22" s="15"/>
      <c r="H22" s="15"/>
      <c r="I22" s="15"/>
      <c r="J22" s="15">
        <v>0</v>
      </c>
      <c r="K22" s="15"/>
      <c r="L22" s="15"/>
      <c r="M22" s="15"/>
      <c r="N22" s="15"/>
      <c r="O22" s="15"/>
      <c r="P22" s="15">
        <f t="shared" si="0"/>
        <v>11198</v>
      </c>
    </row>
    <row r="23" spans="1:16" x14ac:dyDescent="0.3">
      <c r="A23" s="8" t="s">
        <v>38</v>
      </c>
      <c r="B23" s="8" t="s">
        <v>40</v>
      </c>
      <c r="C23" s="9" t="s">
        <v>39</v>
      </c>
      <c r="D23" s="10" t="s">
        <v>41</v>
      </c>
      <c r="E23" s="15">
        <f t="shared" si="2"/>
        <v>108900</v>
      </c>
      <c r="F23" s="15">
        <v>108900</v>
      </c>
      <c r="G23" s="15"/>
      <c r="H23" s="15"/>
      <c r="I23" s="15"/>
      <c r="J23" s="15">
        <v>0</v>
      </c>
      <c r="K23" s="15"/>
      <c r="L23" s="15"/>
      <c r="M23" s="15"/>
      <c r="N23" s="15"/>
      <c r="O23" s="15"/>
      <c r="P23" s="15">
        <f t="shared" si="0"/>
        <v>108900</v>
      </c>
    </row>
    <row r="24" spans="1:16" x14ac:dyDescent="0.3">
      <c r="A24" s="8" t="s">
        <v>42</v>
      </c>
      <c r="B24" s="8" t="s">
        <v>43</v>
      </c>
      <c r="C24" s="9" t="s">
        <v>24</v>
      </c>
      <c r="D24" s="10" t="s">
        <v>44</v>
      </c>
      <c r="E24" s="15">
        <f t="shared" si="2"/>
        <v>80900</v>
      </c>
      <c r="F24" s="15">
        <v>80900</v>
      </c>
      <c r="G24" s="15"/>
      <c r="H24" s="15"/>
      <c r="I24" s="15"/>
      <c r="J24" s="15">
        <v>0</v>
      </c>
      <c r="K24" s="15"/>
      <c r="L24" s="15"/>
      <c r="M24" s="15"/>
      <c r="N24" s="15"/>
      <c r="O24" s="15"/>
      <c r="P24" s="15">
        <f t="shared" si="0"/>
        <v>80900</v>
      </c>
    </row>
    <row r="25" spans="1:16" s="20" customFormat="1" x14ac:dyDescent="0.3">
      <c r="A25" s="16"/>
      <c r="B25" s="16"/>
      <c r="C25" s="17"/>
      <c r="D25" s="18" t="s">
        <v>219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s="20" customFormat="1" ht="82.2" customHeight="1" x14ac:dyDescent="0.3">
      <c r="A26" s="16"/>
      <c r="B26" s="16"/>
      <c r="C26" s="17"/>
      <c r="D26" s="18" t="s">
        <v>220</v>
      </c>
      <c r="E26" s="19">
        <f>F26</f>
        <v>80900</v>
      </c>
      <c r="F26" s="19">
        <v>80900</v>
      </c>
      <c r="G26" s="19"/>
      <c r="H26" s="19"/>
      <c r="I26" s="19"/>
      <c r="J26" s="19">
        <v>0</v>
      </c>
      <c r="K26" s="19"/>
      <c r="L26" s="19"/>
      <c r="M26" s="19"/>
      <c r="N26" s="19"/>
      <c r="O26" s="19"/>
      <c r="P26" s="19">
        <f>E26+J26</f>
        <v>80900</v>
      </c>
    </row>
    <row r="27" spans="1:16" x14ac:dyDescent="0.3">
      <c r="A27" s="4" t="s">
        <v>45</v>
      </c>
      <c r="B27" s="5"/>
      <c r="C27" s="6"/>
      <c r="D27" s="7" t="s">
        <v>46</v>
      </c>
      <c r="E27" s="14">
        <f>E28</f>
        <v>39439045</v>
      </c>
      <c r="F27" s="14">
        <f t="shared" ref="F27:J27" si="3">F28</f>
        <v>39439045</v>
      </c>
      <c r="G27" s="14">
        <f t="shared" si="3"/>
        <v>23456737</v>
      </c>
      <c r="H27" s="14">
        <f t="shared" si="3"/>
        <v>7682737</v>
      </c>
      <c r="I27" s="14">
        <f t="shared" si="3"/>
        <v>0</v>
      </c>
      <c r="J27" s="14">
        <f t="shared" si="3"/>
        <v>43015</v>
      </c>
      <c r="K27" s="14">
        <v>0</v>
      </c>
      <c r="L27" s="14">
        <v>43015</v>
      </c>
      <c r="M27" s="14">
        <v>0</v>
      </c>
      <c r="N27" s="14">
        <v>0</v>
      </c>
      <c r="O27" s="14">
        <v>0</v>
      </c>
      <c r="P27" s="14">
        <f t="shared" si="0"/>
        <v>39482060</v>
      </c>
    </row>
    <row r="28" spans="1:16" x14ac:dyDescent="0.3">
      <c r="A28" s="4" t="s">
        <v>47</v>
      </c>
      <c r="B28" s="5"/>
      <c r="C28" s="6"/>
      <c r="D28" s="7" t="s">
        <v>46</v>
      </c>
      <c r="E28" s="14">
        <f>E29+E30+E31+E32+E33+E34+E35+E36+E37+E38</f>
        <v>39439045</v>
      </c>
      <c r="F28" s="14">
        <f t="shared" ref="F28:O28" si="4">F29+F30+F31+F32+F33+F34+F35+F36+F37+F38</f>
        <v>39439045</v>
      </c>
      <c r="G28" s="14">
        <f t="shared" si="4"/>
        <v>23456737</v>
      </c>
      <c r="H28" s="14">
        <f t="shared" si="4"/>
        <v>7682737</v>
      </c>
      <c r="I28" s="14">
        <f t="shared" si="4"/>
        <v>0</v>
      </c>
      <c r="J28" s="14">
        <f t="shared" si="4"/>
        <v>43015</v>
      </c>
      <c r="K28" s="14">
        <f t="shared" si="4"/>
        <v>0</v>
      </c>
      <c r="L28" s="14">
        <f t="shared" si="4"/>
        <v>43015</v>
      </c>
      <c r="M28" s="14">
        <f t="shared" si="4"/>
        <v>0</v>
      </c>
      <c r="N28" s="14">
        <f t="shared" si="4"/>
        <v>0</v>
      </c>
      <c r="O28" s="14">
        <f t="shared" si="4"/>
        <v>0</v>
      </c>
      <c r="P28" s="14">
        <f t="shared" si="0"/>
        <v>39482060</v>
      </c>
    </row>
    <row r="29" spans="1:16" ht="41.4" x14ac:dyDescent="0.3">
      <c r="A29" s="8" t="s">
        <v>48</v>
      </c>
      <c r="B29" s="8" t="s">
        <v>49</v>
      </c>
      <c r="C29" s="9" t="s">
        <v>19</v>
      </c>
      <c r="D29" s="10" t="s">
        <v>50</v>
      </c>
      <c r="E29" s="15">
        <f>F29</f>
        <v>592646</v>
      </c>
      <c r="F29" s="15">
        <v>592646</v>
      </c>
      <c r="G29" s="15">
        <v>441156</v>
      </c>
      <c r="H29" s="15">
        <v>8484</v>
      </c>
      <c r="I29" s="15"/>
      <c r="J29" s="15">
        <v>0</v>
      </c>
      <c r="K29" s="15"/>
      <c r="L29" s="15"/>
      <c r="M29" s="15"/>
      <c r="N29" s="15"/>
      <c r="O29" s="15"/>
      <c r="P29" s="15">
        <f t="shared" si="0"/>
        <v>592646</v>
      </c>
    </row>
    <row r="30" spans="1:16" x14ac:dyDescent="0.3">
      <c r="A30" s="8" t="s">
        <v>51</v>
      </c>
      <c r="B30" s="8" t="s">
        <v>53</v>
      </c>
      <c r="C30" s="9" t="s">
        <v>52</v>
      </c>
      <c r="D30" s="10" t="s">
        <v>54</v>
      </c>
      <c r="E30" s="15">
        <f t="shared" ref="E30:E38" si="5">F30</f>
        <v>14189276</v>
      </c>
      <c r="F30" s="15">
        <v>14189276</v>
      </c>
      <c r="G30" s="15">
        <v>7711280</v>
      </c>
      <c r="H30" s="15">
        <v>3198881</v>
      </c>
      <c r="I30" s="15"/>
      <c r="J30" s="15">
        <v>0</v>
      </c>
      <c r="K30" s="15"/>
      <c r="L30" s="15"/>
      <c r="M30" s="15"/>
      <c r="N30" s="15"/>
      <c r="O30" s="15"/>
      <c r="P30" s="15">
        <f t="shared" si="0"/>
        <v>14189276</v>
      </c>
    </row>
    <row r="31" spans="1:16" ht="41.4" x14ac:dyDescent="0.3">
      <c r="A31" s="8" t="s">
        <v>55</v>
      </c>
      <c r="B31" s="8" t="s">
        <v>57</v>
      </c>
      <c r="C31" s="9" t="s">
        <v>56</v>
      </c>
      <c r="D31" s="10" t="s">
        <v>58</v>
      </c>
      <c r="E31" s="15">
        <f t="shared" si="5"/>
        <v>8210433</v>
      </c>
      <c r="F31" s="15">
        <v>8210433</v>
      </c>
      <c r="G31" s="15">
        <v>2436036</v>
      </c>
      <c r="H31" s="15">
        <v>3974279</v>
      </c>
      <c r="I31" s="15"/>
      <c r="J31" s="15">
        <v>509</v>
      </c>
      <c r="K31" s="15"/>
      <c r="L31" s="15">
        <v>509</v>
      </c>
      <c r="M31" s="15"/>
      <c r="N31" s="15"/>
      <c r="O31" s="15"/>
      <c r="P31" s="15">
        <f t="shared" si="0"/>
        <v>8210942</v>
      </c>
    </row>
    <row r="32" spans="1:16" ht="41.4" x14ac:dyDescent="0.3">
      <c r="A32" s="8" t="s">
        <v>59</v>
      </c>
      <c r="B32" s="8" t="s">
        <v>60</v>
      </c>
      <c r="C32" s="9" t="s">
        <v>56</v>
      </c>
      <c r="D32" s="10" t="s">
        <v>61</v>
      </c>
      <c r="E32" s="15">
        <f t="shared" si="5"/>
        <v>13082100</v>
      </c>
      <c r="F32" s="15">
        <v>13082100</v>
      </c>
      <c r="G32" s="15">
        <v>10723397</v>
      </c>
      <c r="H32" s="15"/>
      <c r="I32" s="15"/>
      <c r="J32" s="15">
        <v>0</v>
      </c>
      <c r="K32" s="15"/>
      <c r="L32" s="15"/>
      <c r="M32" s="15"/>
      <c r="N32" s="15"/>
      <c r="O32" s="15"/>
      <c r="P32" s="15">
        <f t="shared" si="0"/>
        <v>13082100</v>
      </c>
    </row>
    <row r="33" spans="1:16" ht="41.4" x14ac:dyDescent="0.3">
      <c r="A33" s="8" t="s">
        <v>62</v>
      </c>
      <c r="B33" s="8" t="s">
        <v>64</v>
      </c>
      <c r="C33" s="9" t="s">
        <v>63</v>
      </c>
      <c r="D33" s="10" t="s">
        <v>65</v>
      </c>
      <c r="E33" s="15">
        <f t="shared" si="5"/>
        <v>1506875</v>
      </c>
      <c r="F33" s="15">
        <v>1506875</v>
      </c>
      <c r="G33" s="15">
        <v>842383</v>
      </c>
      <c r="H33" s="15">
        <v>388771</v>
      </c>
      <c r="I33" s="15"/>
      <c r="J33" s="15">
        <v>42506</v>
      </c>
      <c r="K33" s="15"/>
      <c r="L33" s="15">
        <v>42506</v>
      </c>
      <c r="M33" s="15"/>
      <c r="N33" s="15"/>
      <c r="O33" s="15"/>
      <c r="P33" s="15">
        <f t="shared" si="0"/>
        <v>1549381</v>
      </c>
    </row>
    <row r="34" spans="1:16" ht="27.6" x14ac:dyDescent="0.3">
      <c r="A34" s="8" t="s">
        <v>66</v>
      </c>
      <c r="B34" s="8" t="s">
        <v>68</v>
      </c>
      <c r="C34" s="9" t="s">
        <v>67</v>
      </c>
      <c r="D34" s="10" t="s">
        <v>69</v>
      </c>
      <c r="E34" s="15">
        <f t="shared" si="5"/>
        <v>1146959</v>
      </c>
      <c r="F34" s="15">
        <v>1146959</v>
      </c>
      <c r="G34" s="15">
        <v>840070</v>
      </c>
      <c r="H34" s="15">
        <v>64196</v>
      </c>
      <c r="I34" s="15"/>
      <c r="J34" s="15">
        <v>0</v>
      </c>
      <c r="K34" s="15"/>
      <c r="L34" s="15"/>
      <c r="M34" s="15"/>
      <c r="N34" s="15"/>
      <c r="O34" s="15"/>
      <c r="P34" s="15">
        <f t="shared" si="0"/>
        <v>1146959</v>
      </c>
    </row>
    <row r="35" spans="1:16" x14ac:dyDescent="0.3">
      <c r="A35" s="8" t="s">
        <v>70</v>
      </c>
      <c r="B35" s="8" t="s">
        <v>71</v>
      </c>
      <c r="C35" s="9" t="s">
        <v>67</v>
      </c>
      <c r="D35" s="10" t="s">
        <v>72</v>
      </c>
      <c r="E35" s="15">
        <f t="shared" si="5"/>
        <v>24435</v>
      </c>
      <c r="F35" s="15">
        <v>24435</v>
      </c>
      <c r="G35" s="15"/>
      <c r="H35" s="15"/>
      <c r="I35" s="15"/>
      <c r="J35" s="15">
        <v>0</v>
      </c>
      <c r="K35" s="15"/>
      <c r="L35" s="15"/>
      <c r="M35" s="15"/>
      <c r="N35" s="15"/>
      <c r="O35" s="15"/>
      <c r="P35" s="15">
        <f t="shared" si="0"/>
        <v>24435</v>
      </c>
    </row>
    <row r="36" spans="1:16" ht="27.6" x14ac:dyDescent="0.3">
      <c r="A36" s="8" t="s">
        <v>73</v>
      </c>
      <c r="B36" s="8" t="s">
        <v>74</v>
      </c>
      <c r="C36" s="9" t="s">
        <v>67</v>
      </c>
      <c r="D36" s="10" t="s">
        <v>75</v>
      </c>
      <c r="E36" s="15">
        <f t="shared" si="5"/>
        <v>110060</v>
      </c>
      <c r="F36" s="15">
        <v>110060</v>
      </c>
      <c r="G36" s="15">
        <v>39006</v>
      </c>
      <c r="H36" s="15">
        <v>35396</v>
      </c>
      <c r="I36" s="15"/>
      <c r="J36" s="15">
        <v>0</v>
      </c>
      <c r="K36" s="15"/>
      <c r="L36" s="15"/>
      <c r="M36" s="15"/>
      <c r="N36" s="15"/>
      <c r="O36" s="15"/>
      <c r="P36" s="15">
        <f t="shared" si="0"/>
        <v>110060</v>
      </c>
    </row>
    <row r="37" spans="1:16" ht="27.6" x14ac:dyDescent="0.3">
      <c r="A37" s="8" t="s">
        <v>76</v>
      </c>
      <c r="B37" s="8" t="s">
        <v>77</v>
      </c>
      <c r="C37" s="9" t="s">
        <v>67</v>
      </c>
      <c r="D37" s="10" t="s">
        <v>78</v>
      </c>
      <c r="E37" s="15">
        <f t="shared" si="5"/>
        <v>229795</v>
      </c>
      <c r="F37" s="15">
        <v>229795</v>
      </c>
      <c r="G37" s="15">
        <v>188353</v>
      </c>
      <c r="H37" s="15"/>
      <c r="I37" s="15"/>
      <c r="J37" s="15">
        <v>0</v>
      </c>
      <c r="K37" s="15"/>
      <c r="L37" s="15"/>
      <c r="M37" s="15"/>
      <c r="N37" s="15"/>
      <c r="O37" s="15"/>
      <c r="P37" s="15">
        <f t="shared" si="0"/>
        <v>229795</v>
      </c>
    </row>
    <row r="38" spans="1:16" ht="27.6" x14ac:dyDescent="0.3">
      <c r="A38" s="8" t="s">
        <v>79</v>
      </c>
      <c r="B38" s="8" t="s">
        <v>80</v>
      </c>
      <c r="C38" s="9" t="s">
        <v>67</v>
      </c>
      <c r="D38" s="10" t="s">
        <v>81</v>
      </c>
      <c r="E38" s="15">
        <f t="shared" si="5"/>
        <v>346466</v>
      </c>
      <c r="F38" s="15">
        <v>346466</v>
      </c>
      <c r="G38" s="15">
        <v>235056</v>
      </c>
      <c r="H38" s="15">
        <v>12730</v>
      </c>
      <c r="I38" s="15"/>
      <c r="J38" s="15">
        <v>0</v>
      </c>
      <c r="K38" s="15"/>
      <c r="L38" s="15"/>
      <c r="M38" s="15"/>
      <c r="N38" s="15"/>
      <c r="O38" s="15"/>
      <c r="P38" s="15">
        <f t="shared" si="0"/>
        <v>346466</v>
      </c>
    </row>
    <row r="39" spans="1:16" ht="27.6" x14ac:dyDescent="0.3">
      <c r="A39" s="4" t="s">
        <v>82</v>
      </c>
      <c r="B39" s="5"/>
      <c r="C39" s="6"/>
      <c r="D39" s="7" t="s">
        <v>83</v>
      </c>
      <c r="E39" s="14">
        <f>E40</f>
        <v>6263884</v>
      </c>
      <c r="F39" s="14">
        <f t="shared" ref="F39:O39" si="6">F40</f>
        <v>6263884</v>
      </c>
      <c r="G39" s="14">
        <f t="shared" si="6"/>
        <v>3057834</v>
      </c>
      <c r="H39" s="14">
        <f t="shared" si="6"/>
        <v>284215</v>
      </c>
      <c r="I39" s="14">
        <f t="shared" si="6"/>
        <v>0</v>
      </c>
      <c r="J39" s="14">
        <f t="shared" si="6"/>
        <v>3295</v>
      </c>
      <c r="K39" s="14">
        <f t="shared" si="6"/>
        <v>0</v>
      </c>
      <c r="L39" s="14">
        <f t="shared" si="6"/>
        <v>3295</v>
      </c>
      <c r="M39" s="14">
        <f t="shared" si="6"/>
        <v>0</v>
      </c>
      <c r="N39" s="14">
        <f t="shared" si="6"/>
        <v>0</v>
      </c>
      <c r="O39" s="14">
        <f t="shared" si="6"/>
        <v>0</v>
      </c>
      <c r="P39" s="14">
        <f t="shared" si="0"/>
        <v>6267179</v>
      </c>
    </row>
    <row r="40" spans="1:16" ht="27.6" x14ac:dyDescent="0.3">
      <c r="A40" s="4" t="s">
        <v>84</v>
      </c>
      <c r="B40" s="5"/>
      <c r="C40" s="6"/>
      <c r="D40" s="7" t="s">
        <v>83</v>
      </c>
      <c r="E40" s="14">
        <f>E41+E42+E43+E44+E46+E47+E48+E49+E50+E51+E52+E53</f>
        <v>6263884</v>
      </c>
      <c r="F40" s="14">
        <f t="shared" ref="F40:J40" si="7">F41+F42+F43+F44+F46+F47+F48+F49+F50+F51+F52+F53</f>
        <v>6263884</v>
      </c>
      <c r="G40" s="14">
        <f t="shared" si="7"/>
        <v>3057834</v>
      </c>
      <c r="H40" s="14">
        <f t="shared" si="7"/>
        <v>284215</v>
      </c>
      <c r="I40" s="14">
        <f t="shared" si="7"/>
        <v>0</v>
      </c>
      <c r="J40" s="14">
        <f t="shared" si="7"/>
        <v>3295</v>
      </c>
      <c r="K40" s="14">
        <f t="shared" ref="K40" si="8">K41+K42+K43+K44+K46+K47+K48+K49+K50+K51+K52+K53</f>
        <v>0</v>
      </c>
      <c r="L40" s="14">
        <f t="shared" ref="L40" si="9">L41+L42+L43+L44+L46+L47+L48+L49+L50+L51+L52+L53</f>
        <v>3295</v>
      </c>
      <c r="M40" s="14">
        <f t="shared" ref="M40" si="10">M41+M42+M43+M44+M46+M47+M48+M49+M50+M51+M52+M53</f>
        <v>0</v>
      </c>
      <c r="N40" s="14">
        <f t="shared" ref="N40" si="11">N41+N42+N43+N44+N46+N47+N48+N49+N50+N51+N52+N53</f>
        <v>0</v>
      </c>
      <c r="O40" s="14">
        <f t="shared" ref="O40" si="12">O41+O42+O43+O44+O46+O47+O48+O49+O50+O51+O52+O53</f>
        <v>0</v>
      </c>
      <c r="P40" s="14">
        <f t="shared" si="0"/>
        <v>6267179</v>
      </c>
    </row>
    <row r="41" spans="1:16" ht="41.4" x14ac:dyDescent="0.3">
      <c r="A41" s="8" t="s">
        <v>85</v>
      </c>
      <c r="B41" s="8" t="s">
        <v>49</v>
      </c>
      <c r="C41" s="9" t="s">
        <v>19</v>
      </c>
      <c r="D41" s="10" t="s">
        <v>50</v>
      </c>
      <c r="E41" s="15">
        <f t="shared" ref="E41:E43" si="13">F41</f>
        <v>2420782</v>
      </c>
      <c r="F41" s="15">
        <v>2420782</v>
      </c>
      <c r="G41" s="15">
        <v>1800000</v>
      </c>
      <c r="H41" s="15">
        <v>206182</v>
      </c>
      <c r="I41" s="15"/>
      <c r="J41" s="15">
        <v>3295</v>
      </c>
      <c r="K41" s="15"/>
      <c r="L41" s="15">
        <v>3295</v>
      </c>
      <c r="M41" s="15"/>
      <c r="N41" s="15"/>
      <c r="O41" s="15"/>
      <c r="P41" s="15">
        <f t="shared" si="0"/>
        <v>2424077</v>
      </c>
    </row>
    <row r="42" spans="1:16" ht="27.6" x14ac:dyDescent="0.3">
      <c r="A42" s="8" t="s">
        <v>86</v>
      </c>
      <c r="B42" s="8" t="s">
        <v>88</v>
      </c>
      <c r="C42" s="9" t="s">
        <v>87</v>
      </c>
      <c r="D42" s="10" t="s">
        <v>89</v>
      </c>
      <c r="E42" s="15">
        <f t="shared" si="13"/>
        <v>5795</v>
      </c>
      <c r="F42" s="15">
        <v>5795</v>
      </c>
      <c r="G42" s="15"/>
      <c r="H42" s="15"/>
      <c r="I42" s="15"/>
      <c r="J42" s="15">
        <v>0</v>
      </c>
      <c r="K42" s="15"/>
      <c r="L42" s="15"/>
      <c r="M42" s="15"/>
      <c r="N42" s="15"/>
      <c r="O42" s="15"/>
      <c r="P42" s="15">
        <f t="shared" si="0"/>
        <v>5795</v>
      </c>
    </row>
    <row r="43" spans="1:16" ht="41.4" x14ac:dyDescent="0.3">
      <c r="A43" s="8" t="s">
        <v>90</v>
      </c>
      <c r="B43" s="8" t="s">
        <v>91</v>
      </c>
      <c r="C43" s="9" t="s">
        <v>64</v>
      </c>
      <c r="D43" s="10" t="s">
        <v>92</v>
      </c>
      <c r="E43" s="15">
        <f t="shared" si="13"/>
        <v>126000</v>
      </c>
      <c r="F43" s="15">
        <v>126000</v>
      </c>
      <c r="G43" s="15"/>
      <c r="H43" s="15"/>
      <c r="I43" s="15"/>
      <c r="J43" s="15">
        <v>0</v>
      </c>
      <c r="K43" s="15"/>
      <c r="L43" s="15"/>
      <c r="M43" s="15"/>
      <c r="N43" s="15"/>
      <c r="O43" s="15"/>
      <c r="P43" s="15">
        <f t="shared" si="0"/>
        <v>126000</v>
      </c>
    </row>
    <row r="44" spans="1:16" ht="41.4" x14ac:dyDescent="0.3">
      <c r="A44" s="8" t="s">
        <v>93</v>
      </c>
      <c r="B44" s="8" t="s">
        <v>94</v>
      </c>
      <c r="C44" s="9" t="s">
        <v>64</v>
      </c>
      <c r="D44" s="10" t="s">
        <v>95</v>
      </c>
      <c r="E44" s="15">
        <f>F44</f>
        <v>2491</v>
      </c>
      <c r="F44" s="15">
        <v>2491</v>
      </c>
      <c r="G44" s="15"/>
      <c r="H44" s="15"/>
      <c r="I44" s="15"/>
      <c r="J44" s="15">
        <v>0</v>
      </c>
      <c r="K44" s="15"/>
      <c r="L44" s="15"/>
      <c r="M44" s="15"/>
      <c r="N44" s="15"/>
      <c r="O44" s="15"/>
      <c r="P44" s="15">
        <f t="shared" si="0"/>
        <v>2491</v>
      </c>
    </row>
    <row r="45" spans="1:16" s="20" customFormat="1" ht="55.2" x14ac:dyDescent="0.3">
      <c r="A45" s="16"/>
      <c r="B45" s="16"/>
      <c r="C45" s="17"/>
      <c r="D45" s="18" t="s">
        <v>224</v>
      </c>
      <c r="E45" s="19">
        <f>F45</f>
        <v>2491</v>
      </c>
      <c r="F45" s="19">
        <v>2491</v>
      </c>
      <c r="G45" s="19"/>
      <c r="H45" s="19"/>
      <c r="I45" s="19"/>
      <c r="J45" s="19">
        <v>0</v>
      </c>
      <c r="K45" s="19"/>
      <c r="L45" s="19"/>
      <c r="M45" s="19"/>
      <c r="N45" s="19"/>
      <c r="O45" s="19"/>
      <c r="P45" s="19"/>
    </row>
    <row r="46" spans="1:16" ht="55.2" x14ac:dyDescent="0.3">
      <c r="A46" s="8" t="s">
        <v>96</v>
      </c>
      <c r="B46" s="8" t="s">
        <v>98</v>
      </c>
      <c r="C46" s="9" t="s">
        <v>97</v>
      </c>
      <c r="D46" s="10" t="s">
        <v>99</v>
      </c>
      <c r="E46" s="15">
        <f t="shared" ref="E46:E52" si="14">F46</f>
        <v>1118448</v>
      </c>
      <c r="F46" s="15">
        <v>1118448</v>
      </c>
      <c r="G46" s="15">
        <v>840000</v>
      </c>
      <c r="H46" s="15">
        <v>39248</v>
      </c>
      <c r="I46" s="15"/>
      <c r="J46" s="15">
        <v>0</v>
      </c>
      <c r="K46" s="15"/>
      <c r="L46" s="15"/>
      <c r="M46" s="15"/>
      <c r="N46" s="15"/>
      <c r="O46" s="15"/>
      <c r="P46" s="15">
        <f t="shared" si="0"/>
        <v>1118448</v>
      </c>
    </row>
    <row r="47" spans="1:16" ht="27.6" x14ac:dyDescent="0.3">
      <c r="A47" s="8" t="s">
        <v>100</v>
      </c>
      <c r="B47" s="8" t="s">
        <v>102</v>
      </c>
      <c r="C47" s="9" t="s">
        <v>101</v>
      </c>
      <c r="D47" s="10" t="s">
        <v>103</v>
      </c>
      <c r="E47" s="15">
        <f t="shared" si="14"/>
        <v>262199</v>
      </c>
      <c r="F47" s="15">
        <v>262199</v>
      </c>
      <c r="G47" s="15">
        <v>192834</v>
      </c>
      <c r="H47" s="15">
        <v>10285</v>
      </c>
      <c r="I47" s="15"/>
      <c r="J47" s="15">
        <v>0</v>
      </c>
      <c r="K47" s="15"/>
      <c r="L47" s="15"/>
      <c r="M47" s="15"/>
      <c r="N47" s="15"/>
      <c r="O47" s="15"/>
      <c r="P47" s="15">
        <f t="shared" si="0"/>
        <v>262199</v>
      </c>
    </row>
    <row r="48" spans="1:16" ht="69" x14ac:dyDescent="0.3">
      <c r="A48" s="8" t="s">
        <v>104</v>
      </c>
      <c r="B48" s="8" t="s">
        <v>105</v>
      </c>
      <c r="C48" s="9" t="s">
        <v>53</v>
      </c>
      <c r="D48" s="10" t="s">
        <v>106</v>
      </c>
      <c r="E48" s="15">
        <f t="shared" si="14"/>
        <v>210000</v>
      </c>
      <c r="F48" s="15">
        <v>210000</v>
      </c>
      <c r="G48" s="15"/>
      <c r="H48" s="15"/>
      <c r="I48" s="15"/>
      <c r="J48" s="15">
        <v>0</v>
      </c>
      <c r="K48" s="15"/>
      <c r="L48" s="15"/>
      <c r="M48" s="15"/>
      <c r="N48" s="15"/>
      <c r="O48" s="15"/>
      <c r="P48" s="15">
        <f t="shared" si="0"/>
        <v>210000</v>
      </c>
    </row>
    <row r="49" spans="1:16" ht="69" x14ac:dyDescent="0.3">
      <c r="A49" s="8" t="s">
        <v>107</v>
      </c>
      <c r="B49" s="8" t="s">
        <v>108</v>
      </c>
      <c r="C49" s="9" t="s">
        <v>87</v>
      </c>
      <c r="D49" s="10" t="s">
        <v>109</v>
      </c>
      <c r="E49" s="15">
        <f t="shared" si="14"/>
        <v>126000</v>
      </c>
      <c r="F49" s="15">
        <v>126000</v>
      </c>
      <c r="G49" s="15"/>
      <c r="H49" s="15"/>
      <c r="I49" s="15"/>
      <c r="J49" s="15">
        <v>0</v>
      </c>
      <c r="K49" s="15"/>
      <c r="L49" s="15"/>
      <c r="M49" s="15"/>
      <c r="N49" s="15"/>
      <c r="O49" s="15"/>
      <c r="P49" s="15">
        <f t="shared" si="0"/>
        <v>126000</v>
      </c>
    </row>
    <row r="50" spans="1:16" ht="27.6" x14ac:dyDescent="0.3">
      <c r="A50" s="8" t="s">
        <v>110</v>
      </c>
      <c r="B50" s="8" t="s">
        <v>112</v>
      </c>
      <c r="C50" s="9" t="s">
        <v>111</v>
      </c>
      <c r="D50" s="10" t="s">
        <v>113</v>
      </c>
      <c r="E50" s="15">
        <f t="shared" si="14"/>
        <v>617642</v>
      </c>
      <c r="F50" s="15">
        <v>617642</v>
      </c>
      <c r="G50" s="15"/>
      <c r="H50" s="15"/>
      <c r="I50" s="15"/>
      <c r="J50" s="15">
        <v>0</v>
      </c>
      <c r="K50" s="15"/>
      <c r="L50" s="15"/>
      <c r="M50" s="15"/>
      <c r="N50" s="15"/>
      <c r="O50" s="15"/>
      <c r="P50" s="15">
        <f t="shared" si="0"/>
        <v>617642</v>
      </c>
    </row>
    <row r="51" spans="1:16" ht="41.4" x14ac:dyDescent="0.3">
      <c r="A51" s="8" t="s">
        <v>114</v>
      </c>
      <c r="B51" s="8" t="s">
        <v>115</v>
      </c>
      <c r="C51" s="9" t="s">
        <v>111</v>
      </c>
      <c r="D51" s="10" t="s">
        <v>116</v>
      </c>
      <c r="E51" s="15">
        <f t="shared" si="14"/>
        <v>25407</v>
      </c>
      <c r="F51" s="15">
        <v>25407</v>
      </c>
      <c r="G51" s="15"/>
      <c r="H51" s="15"/>
      <c r="I51" s="15"/>
      <c r="J51" s="15">
        <v>0</v>
      </c>
      <c r="K51" s="15"/>
      <c r="L51" s="15"/>
      <c r="M51" s="15"/>
      <c r="N51" s="15"/>
      <c r="O51" s="15"/>
      <c r="P51" s="15">
        <f t="shared" ref="P51:P84" si="15">E51+J51</f>
        <v>25407</v>
      </c>
    </row>
    <row r="52" spans="1:16" ht="27.6" x14ac:dyDescent="0.3">
      <c r="A52" s="8" t="s">
        <v>117</v>
      </c>
      <c r="B52" s="8" t="s">
        <v>119</v>
      </c>
      <c r="C52" s="9" t="s">
        <v>118</v>
      </c>
      <c r="D52" s="10" t="s">
        <v>120</v>
      </c>
      <c r="E52" s="15">
        <f t="shared" si="14"/>
        <v>316920</v>
      </c>
      <c r="F52" s="15">
        <v>316920</v>
      </c>
      <c r="G52" s="15">
        <v>225000</v>
      </c>
      <c r="H52" s="15">
        <v>28500</v>
      </c>
      <c r="I52" s="15"/>
      <c r="J52" s="15">
        <v>0</v>
      </c>
      <c r="K52" s="15"/>
      <c r="L52" s="15"/>
      <c r="M52" s="15"/>
      <c r="N52" s="15"/>
      <c r="O52" s="15"/>
      <c r="P52" s="15">
        <f t="shared" si="15"/>
        <v>316920</v>
      </c>
    </row>
    <row r="53" spans="1:16" ht="27.6" x14ac:dyDescent="0.3">
      <c r="A53" s="8" t="s">
        <v>121</v>
      </c>
      <c r="B53" s="8" t="s">
        <v>122</v>
      </c>
      <c r="C53" s="9" t="s">
        <v>118</v>
      </c>
      <c r="D53" s="10" t="s">
        <v>123</v>
      </c>
      <c r="E53" s="15">
        <f>F53</f>
        <v>1032200</v>
      </c>
      <c r="F53" s="15">
        <v>1032200</v>
      </c>
      <c r="G53" s="15"/>
      <c r="H53" s="15"/>
      <c r="I53" s="15"/>
      <c r="J53" s="15">
        <v>0</v>
      </c>
      <c r="K53" s="15"/>
      <c r="L53" s="15"/>
      <c r="M53" s="15"/>
      <c r="N53" s="15"/>
      <c r="O53" s="15"/>
      <c r="P53" s="15">
        <f t="shared" si="15"/>
        <v>1032200</v>
      </c>
    </row>
    <row r="54" spans="1:16" x14ac:dyDescent="0.3">
      <c r="A54" s="4" t="s">
        <v>124</v>
      </c>
      <c r="B54" s="5"/>
      <c r="C54" s="6"/>
      <c r="D54" s="7" t="s">
        <v>125</v>
      </c>
      <c r="E54" s="14">
        <f>E55</f>
        <v>445074</v>
      </c>
      <c r="F54" s="14">
        <f t="shared" ref="F54:O54" si="16">F55</f>
        <v>445074</v>
      </c>
      <c r="G54" s="14">
        <f t="shared" si="16"/>
        <v>239097</v>
      </c>
      <c r="H54" s="14">
        <f t="shared" si="16"/>
        <v>24503</v>
      </c>
      <c r="I54" s="14">
        <f t="shared" si="16"/>
        <v>0</v>
      </c>
      <c r="J54" s="14">
        <f t="shared" si="16"/>
        <v>0</v>
      </c>
      <c r="K54" s="14">
        <f t="shared" si="16"/>
        <v>0</v>
      </c>
      <c r="L54" s="14">
        <f t="shared" si="16"/>
        <v>0</v>
      </c>
      <c r="M54" s="14">
        <f t="shared" si="16"/>
        <v>0</v>
      </c>
      <c r="N54" s="14">
        <f t="shared" si="16"/>
        <v>0</v>
      </c>
      <c r="O54" s="14">
        <f t="shared" si="16"/>
        <v>0</v>
      </c>
      <c r="P54" s="14">
        <f t="shared" si="15"/>
        <v>445074</v>
      </c>
    </row>
    <row r="55" spans="1:16" x14ac:dyDescent="0.3">
      <c r="A55" s="4" t="s">
        <v>126</v>
      </c>
      <c r="B55" s="5"/>
      <c r="C55" s="6"/>
      <c r="D55" s="7" t="s">
        <v>125</v>
      </c>
      <c r="E55" s="14">
        <f>E56+E57</f>
        <v>445074</v>
      </c>
      <c r="F55" s="14">
        <f>F56+F57</f>
        <v>445074</v>
      </c>
      <c r="G55" s="14">
        <f t="shared" ref="G55:O55" si="17">G56+G57</f>
        <v>239097</v>
      </c>
      <c r="H55" s="14">
        <f t="shared" si="17"/>
        <v>24503</v>
      </c>
      <c r="I55" s="14">
        <f t="shared" si="17"/>
        <v>0</v>
      </c>
      <c r="J55" s="14">
        <f t="shared" si="17"/>
        <v>0</v>
      </c>
      <c r="K55" s="14">
        <f t="shared" si="17"/>
        <v>0</v>
      </c>
      <c r="L55" s="14">
        <f t="shared" si="17"/>
        <v>0</v>
      </c>
      <c r="M55" s="14">
        <f t="shared" si="17"/>
        <v>0</v>
      </c>
      <c r="N55" s="14">
        <f t="shared" si="17"/>
        <v>0</v>
      </c>
      <c r="O55" s="14">
        <f t="shared" si="17"/>
        <v>0</v>
      </c>
      <c r="P55" s="14">
        <f t="shared" si="15"/>
        <v>445074</v>
      </c>
    </row>
    <row r="56" spans="1:16" ht="41.4" x14ac:dyDescent="0.3">
      <c r="A56" s="8" t="s">
        <v>127</v>
      </c>
      <c r="B56" s="8" t="s">
        <v>49</v>
      </c>
      <c r="C56" s="9" t="s">
        <v>19</v>
      </c>
      <c r="D56" s="10" t="s">
        <v>50</v>
      </c>
      <c r="E56" s="15">
        <f>F56</f>
        <v>344968</v>
      </c>
      <c r="F56" s="15">
        <v>344968</v>
      </c>
      <c r="G56" s="15">
        <v>239097</v>
      </c>
      <c r="H56" s="15">
        <v>24503</v>
      </c>
      <c r="I56" s="15"/>
      <c r="J56" s="15">
        <v>0</v>
      </c>
      <c r="K56" s="15"/>
      <c r="L56" s="15"/>
      <c r="M56" s="15"/>
      <c r="N56" s="15"/>
      <c r="O56" s="15"/>
      <c r="P56" s="15">
        <f t="shared" si="15"/>
        <v>344968</v>
      </c>
    </row>
    <row r="57" spans="1:16" x14ac:dyDescent="0.3">
      <c r="A57" s="8" t="s">
        <v>128</v>
      </c>
      <c r="B57" s="8" t="s">
        <v>43</v>
      </c>
      <c r="C57" s="9" t="s">
        <v>24</v>
      </c>
      <c r="D57" s="10" t="s">
        <v>44</v>
      </c>
      <c r="E57" s="15">
        <f>F57</f>
        <v>100106</v>
      </c>
      <c r="F57" s="15">
        <v>100106</v>
      </c>
      <c r="G57" s="15"/>
      <c r="H57" s="15"/>
      <c r="I57" s="15"/>
      <c r="J57" s="15">
        <v>0</v>
      </c>
      <c r="K57" s="15"/>
      <c r="L57" s="15"/>
      <c r="M57" s="15"/>
      <c r="N57" s="15"/>
      <c r="O57" s="15"/>
      <c r="P57" s="15">
        <f t="shared" si="15"/>
        <v>100106</v>
      </c>
    </row>
    <row r="58" spans="1:16" s="20" customFormat="1" x14ac:dyDescent="0.3">
      <c r="A58" s="16"/>
      <c r="B58" s="16"/>
      <c r="C58" s="17"/>
      <c r="D58" s="18" t="s">
        <v>219</v>
      </c>
      <c r="E58" s="19"/>
      <c r="F58" s="19"/>
      <c r="G58" s="19"/>
      <c r="H58" s="19"/>
      <c r="I58" s="19"/>
      <c r="J58" s="19">
        <v>0</v>
      </c>
      <c r="K58" s="19"/>
      <c r="L58" s="19"/>
      <c r="M58" s="19"/>
      <c r="N58" s="19"/>
      <c r="O58" s="19"/>
      <c r="P58" s="19"/>
    </row>
    <row r="59" spans="1:16" s="20" customFormat="1" ht="27.6" x14ac:dyDescent="0.3">
      <c r="A59" s="16"/>
      <c r="B59" s="16"/>
      <c r="C59" s="17"/>
      <c r="D59" s="18" t="s">
        <v>221</v>
      </c>
      <c r="E59" s="19">
        <f>F59</f>
        <v>100106</v>
      </c>
      <c r="F59" s="19">
        <v>100106</v>
      </c>
      <c r="G59" s="19"/>
      <c r="H59" s="19"/>
      <c r="I59" s="19"/>
      <c r="J59" s="19">
        <v>0</v>
      </c>
      <c r="K59" s="19"/>
      <c r="L59" s="19"/>
      <c r="M59" s="19"/>
      <c r="N59" s="19"/>
      <c r="O59" s="19"/>
      <c r="P59" s="19">
        <f>E59+J59</f>
        <v>100106</v>
      </c>
    </row>
    <row r="60" spans="1:16" x14ac:dyDescent="0.3">
      <c r="A60" s="4" t="s">
        <v>129</v>
      </c>
      <c r="B60" s="5"/>
      <c r="C60" s="6"/>
      <c r="D60" s="7" t="s">
        <v>130</v>
      </c>
      <c r="E60" s="14">
        <f>E61+E65+E67+E69+E71</f>
        <v>2957777</v>
      </c>
      <c r="F60" s="14">
        <f t="shared" ref="F60:O60" si="18">F61+F65+F67+F69+F71</f>
        <v>2957777</v>
      </c>
      <c r="G60" s="14">
        <f t="shared" si="18"/>
        <v>1739323</v>
      </c>
      <c r="H60" s="14">
        <f t="shared" si="18"/>
        <v>581040</v>
      </c>
      <c r="I60" s="14">
        <f t="shared" si="18"/>
        <v>0</v>
      </c>
      <c r="J60" s="14">
        <f t="shared" si="18"/>
        <v>104675</v>
      </c>
      <c r="K60" s="14">
        <f t="shared" si="18"/>
        <v>0</v>
      </c>
      <c r="L60" s="14">
        <f t="shared" si="18"/>
        <v>104675</v>
      </c>
      <c r="M60" s="14">
        <f t="shared" si="18"/>
        <v>84258</v>
      </c>
      <c r="N60" s="14">
        <f t="shared" si="18"/>
        <v>677</v>
      </c>
      <c r="O60" s="14">
        <f t="shared" si="18"/>
        <v>0</v>
      </c>
      <c r="P60" s="14">
        <f t="shared" si="15"/>
        <v>3062452</v>
      </c>
    </row>
    <row r="61" spans="1:16" ht="27.6" x14ac:dyDescent="0.3">
      <c r="A61" s="4" t="s">
        <v>131</v>
      </c>
      <c r="B61" s="5"/>
      <c r="C61" s="6"/>
      <c r="D61" s="7" t="s">
        <v>132</v>
      </c>
      <c r="E61" s="14">
        <f>E62+E63</f>
        <v>374006</v>
      </c>
      <c r="F61" s="14">
        <f t="shared" ref="F61:O61" si="19">F62+F63</f>
        <v>374006</v>
      </c>
      <c r="G61" s="14">
        <f t="shared" si="19"/>
        <v>233600</v>
      </c>
      <c r="H61" s="14">
        <f t="shared" si="19"/>
        <v>18616</v>
      </c>
      <c r="I61" s="14">
        <f t="shared" si="19"/>
        <v>0</v>
      </c>
      <c r="J61" s="14">
        <f t="shared" si="19"/>
        <v>0</v>
      </c>
      <c r="K61" s="14">
        <f t="shared" si="19"/>
        <v>0</v>
      </c>
      <c r="L61" s="14">
        <f t="shared" si="19"/>
        <v>0</v>
      </c>
      <c r="M61" s="14">
        <f t="shared" si="19"/>
        <v>0</v>
      </c>
      <c r="N61" s="14">
        <f t="shared" si="19"/>
        <v>0</v>
      </c>
      <c r="O61" s="14">
        <f t="shared" si="19"/>
        <v>0</v>
      </c>
      <c r="P61" s="14">
        <f t="shared" si="15"/>
        <v>374006</v>
      </c>
    </row>
    <row r="62" spans="1:16" ht="41.4" x14ac:dyDescent="0.3">
      <c r="A62" s="8" t="s">
        <v>133</v>
      </c>
      <c r="B62" s="8" t="s">
        <v>49</v>
      </c>
      <c r="C62" s="9" t="s">
        <v>19</v>
      </c>
      <c r="D62" s="10" t="s">
        <v>50</v>
      </c>
      <c r="E62" s="15">
        <f t="shared" ref="E62:E70" si="20">F62</f>
        <v>305306</v>
      </c>
      <c r="F62" s="15">
        <v>305306</v>
      </c>
      <c r="G62" s="15">
        <v>233600</v>
      </c>
      <c r="H62" s="15">
        <v>18616</v>
      </c>
      <c r="I62" s="15"/>
      <c r="J62" s="15">
        <v>0</v>
      </c>
      <c r="K62" s="15"/>
      <c r="L62" s="15"/>
      <c r="M62" s="15"/>
      <c r="N62" s="15"/>
      <c r="O62" s="15"/>
      <c r="P62" s="15">
        <f t="shared" si="15"/>
        <v>305306</v>
      </c>
    </row>
    <row r="63" spans="1:16" x14ac:dyDescent="0.3">
      <c r="A63" s="8" t="s">
        <v>134</v>
      </c>
      <c r="B63" s="8" t="s">
        <v>136</v>
      </c>
      <c r="C63" s="9" t="s">
        <v>135</v>
      </c>
      <c r="D63" s="10" t="s">
        <v>137</v>
      </c>
      <c r="E63" s="15">
        <f t="shared" si="20"/>
        <v>68700</v>
      </c>
      <c r="F63" s="15">
        <v>68700</v>
      </c>
      <c r="G63" s="15"/>
      <c r="H63" s="15"/>
      <c r="I63" s="15"/>
      <c r="J63" s="15">
        <v>0</v>
      </c>
      <c r="K63" s="15"/>
      <c r="L63" s="15"/>
      <c r="M63" s="15"/>
      <c r="N63" s="15"/>
      <c r="O63" s="15"/>
      <c r="P63" s="15">
        <f t="shared" si="15"/>
        <v>68700</v>
      </c>
    </row>
    <row r="64" spans="1:16" ht="27.6" hidden="1" x14ac:dyDescent="0.3">
      <c r="A64" s="4" t="s">
        <v>138</v>
      </c>
      <c r="B64" s="5"/>
      <c r="C64" s="6"/>
      <c r="D64" s="7" t="s">
        <v>132</v>
      </c>
      <c r="E64" s="15">
        <f t="shared" si="20"/>
        <v>590687</v>
      </c>
      <c r="F64" s="14">
        <v>590687</v>
      </c>
      <c r="G64" s="14">
        <v>362858</v>
      </c>
      <c r="H64" s="14">
        <v>96354</v>
      </c>
      <c r="I64" s="14">
        <v>0</v>
      </c>
      <c r="J64" s="14">
        <v>1203</v>
      </c>
      <c r="K64" s="14">
        <v>0</v>
      </c>
      <c r="L64" s="14">
        <v>1203</v>
      </c>
      <c r="M64" s="14">
        <v>0</v>
      </c>
      <c r="N64" s="14">
        <v>0</v>
      </c>
      <c r="O64" s="14">
        <v>0</v>
      </c>
      <c r="P64" s="14">
        <f t="shared" si="15"/>
        <v>591890</v>
      </c>
    </row>
    <row r="65" spans="1:16" x14ac:dyDescent="0.3">
      <c r="A65" s="8" t="s">
        <v>139</v>
      </c>
      <c r="B65" s="8" t="s">
        <v>141</v>
      </c>
      <c r="C65" s="9" t="s">
        <v>140</v>
      </c>
      <c r="D65" s="10" t="s">
        <v>142</v>
      </c>
      <c r="E65" s="15">
        <f t="shared" si="20"/>
        <v>590687</v>
      </c>
      <c r="F65" s="15">
        <v>590687</v>
      </c>
      <c r="G65" s="15">
        <v>362858</v>
      </c>
      <c r="H65" s="15">
        <v>96354</v>
      </c>
      <c r="I65" s="15"/>
      <c r="J65" s="15">
        <v>1203</v>
      </c>
      <c r="K65" s="15"/>
      <c r="L65" s="15">
        <v>1203</v>
      </c>
      <c r="M65" s="15"/>
      <c r="N65" s="15"/>
      <c r="O65" s="15"/>
      <c r="P65" s="15">
        <f t="shared" si="15"/>
        <v>591890</v>
      </c>
    </row>
    <row r="66" spans="1:16" ht="27.6" hidden="1" x14ac:dyDescent="0.3">
      <c r="A66" s="4" t="s">
        <v>143</v>
      </c>
      <c r="B66" s="5"/>
      <c r="C66" s="6"/>
      <c r="D66" s="7" t="s">
        <v>132</v>
      </c>
      <c r="E66" s="15">
        <f t="shared" si="20"/>
        <v>171717</v>
      </c>
      <c r="F66" s="14">
        <v>171717</v>
      </c>
      <c r="G66" s="14">
        <v>104900</v>
      </c>
      <c r="H66" s="14">
        <v>24271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15"/>
        <v>171717</v>
      </c>
    </row>
    <row r="67" spans="1:16" x14ac:dyDescent="0.3">
      <c r="A67" s="8" t="s">
        <v>144</v>
      </c>
      <c r="B67" s="8" t="s">
        <v>145</v>
      </c>
      <c r="C67" s="9" t="s">
        <v>140</v>
      </c>
      <c r="D67" s="10" t="s">
        <v>146</v>
      </c>
      <c r="E67" s="15">
        <f t="shared" si="20"/>
        <v>171717</v>
      </c>
      <c r="F67" s="15">
        <v>171717</v>
      </c>
      <c r="G67" s="15">
        <v>104900</v>
      </c>
      <c r="H67" s="15">
        <v>24271</v>
      </c>
      <c r="I67" s="15"/>
      <c r="J67" s="15">
        <v>0</v>
      </c>
      <c r="K67" s="15"/>
      <c r="L67" s="15"/>
      <c r="M67" s="15"/>
      <c r="N67" s="15"/>
      <c r="O67" s="15"/>
      <c r="P67" s="15">
        <f t="shared" si="15"/>
        <v>171717</v>
      </c>
    </row>
    <row r="68" spans="1:16" ht="27.6" hidden="1" x14ac:dyDescent="0.3">
      <c r="A68" s="4" t="s">
        <v>147</v>
      </c>
      <c r="B68" s="5"/>
      <c r="C68" s="6"/>
      <c r="D68" s="7" t="s">
        <v>132</v>
      </c>
      <c r="E68" s="15">
        <f t="shared" si="20"/>
        <v>861711</v>
      </c>
      <c r="F68" s="14">
        <v>861711</v>
      </c>
      <c r="G68" s="14">
        <v>410965</v>
      </c>
      <c r="H68" s="14">
        <v>278386</v>
      </c>
      <c r="I68" s="14">
        <v>0</v>
      </c>
      <c r="J68" s="14">
        <v>677</v>
      </c>
      <c r="K68" s="14">
        <v>0</v>
      </c>
      <c r="L68" s="14">
        <v>677</v>
      </c>
      <c r="M68" s="14">
        <v>0</v>
      </c>
      <c r="N68" s="14">
        <v>677</v>
      </c>
      <c r="O68" s="14">
        <v>0</v>
      </c>
      <c r="P68" s="14">
        <f t="shared" si="15"/>
        <v>862388</v>
      </c>
    </row>
    <row r="69" spans="1:16" ht="41.4" x14ac:dyDescent="0.3">
      <c r="A69" s="8" t="s">
        <v>148</v>
      </c>
      <c r="B69" s="8" t="s">
        <v>150</v>
      </c>
      <c r="C69" s="9" t="s">
        <v>149</v>
      </c>
      <c r="D69" s="10" t="s">
        <v>151</v>
      </c>
      <c r="E69" s="15">
        <f t="shared" si="20"/>
        <v>861711</v>
      </c>
      <c r="F69" s="15">
        <v>861711</v>
      </c>
      <c r="G69" s="15">
        <v>410965</v>
      </c>
      <c r="H69" s="15">
        <v>278386</v>
      </c>
      <c r="I69" s="15"/>
      <c r="J69" s="15">
        <v>677</v>
      </c>
      <c r="K69" s="15"/>
      <c r="L69" s="15">
        <v>677</v>
      </c>
      <c r="M69" s="15"/>
      <c r="N69" s="15">
        <v>677</v>
      </c>
      <c r="O69" s="15"/>
      <c r="P69" s="15">
        <f t="shared" si="15"/>
        <v>862388</v>
      </c>
    </row>
    <row r="70" spans="1:16" hidden="1" x14ac:dyDescent="0.3">
      <c r="A70" s="4" t="s">
        <v>152</v>
      </c>
      <c r="B70" s="5"/>
      <c r="C70" s="6"/>
      <c r="D70" s="7" t="s">
        <v>130</v>
      </c>
      <c r="E70" s="15">
        <f t="shared" si="20"/>
        <v>959656</v>
      </c>
      <c r="F70" s="14">
        <v>959656</v>
      </c>
      <c r="G70" s="14">
        <v>627000</v>
      </c>
      <c r="H70" s="14">
        <v>163413</v>
      </c>
      <c r="I70" s="14">
        <v>0</v>
      </c>
      <c r="J70" s="14">
        <v>102795</v>
      </c>
      <c r="K70" s="14">
        <v>0</v>
      </c>
      <c r="L70" s="14">
        <v>102795</v>
      </c>
      <c r="M70" s="14">
        <v>84258</v>
      </c>
      <c r="N70" s="14">
        <v>0</v>
      </c>
      <c r="O70" s="14">
        <v>0</v>
      </c>
      <c r="P70" s="14">
        <f t="shared" si="15"/>
        <v>1062451</v>
      </c>
    </row>
    <row r="71" spans="1:16" ht="27.6" x14ac:dyDescent="0.3">
      <c r="A71" s="8" t="s">
        <v>153</v>
      </c>
      <c r="B71" s="8" t="s">
        <v>154</v>
      </c>
      <c r="C71" s="9" t="s">
        <v>63</v>
      </c>
      <c r="D71" s="10" t="s">
        <v>155</v>
      </c>
      <c r="E71" s="15">
        <f>F71</f>
        <v>959656</v>
      </c>
      <c r="F71" s="15">
        <v>959656</v>
      </c>
      <c r="G71" s="15">
        <v>627000</v>
      </c>
      <c r="H71" s="15">
        <v>163413</v>
      </c>
      <c r="I71" s="15"/>
      <c r="J71" s="15">
        <v>102795</v>
      </c>
      <c r="K71" s="15"/>
      <c r="L71" s="15">
        <v>102795</v>
      </c>
      <c r="M71" s="15">
        <v>84258</v>
      </c>
      <c r="N71" s="15"/>
      <c r="O71" s="15"/>
      <c r="P71" s="15">
        <f t="shared" si="15"/>
        <v>1062451</v>
      </c>
    </row>
    <row r="72" spans="1:16" x14ac:dyDescent="0.3">
      <c r="A72" s="4" t="s">
        <v>156</v>
      </c>
      <c r="B72" s="5"/>
      <c r="C72" s="6"/>
      <c r="D72" s="7" t="s">
        <v>157</v>
      </c>
      <c r="E72" s="14">
        <f>E73+E79+E81</f>
        <v>1531950</v>
      </c>
      <c r="F72" s="14">
        <f t="shared" ref="F72:O72" si="21">F73+F79+F81</f>
        <v>1531950</v>
      </c>
      <c r="G72" s="14">
        <f t="shared" si="21"/>
        <v>868185</v>
      </c>
      <c r="H72" s="14">
        <f t="shared" si="21"/>
        <v>339225</v>
      </c>
      <c r="I72" s="14">
        <f t="shared" si="21"/>
        <v>0</v>
      </c>
      <c r="J72" s="14">
        <f t="shared" si="21"/>
        <v>0</v>
      </c>
      <c r="K72" s="14">
        <f t="shared" si="21"/>
        <v>0</v>
      </c>
      <c r="L72" s="14">
        <f t="shared" si="21"/>
        <v>0</v>
      </c>
      <c r="M72" s="14">
        <f t="shared" si="21"/>
        <v>0</v>
      </c>
      <c r="N72" s="14">
        <f t="shared" si="21"/>
        <v>0</v>
      </c>
      <c r="O72" s="14">
        <f t="shared" si="21"/>
        <v>0</v>
      </c>
      <c r="P72" s="14">
        <f t="shared" si="15"/>
        <v>1531950</v>
      </c>
    </row>
    <row r="73" spans="1:16" x14ac:dyDescent="0.3">
      <c r="A73" s="4" t="s">
        <v>158</v>
      </c>
      <c r="B73" s="5"/>
      <c r="C73" s="6"/>
      <c r="D73" s="7" t="s">
        <v>157</v>
      </c>
      <c r="E73" s="14">
        <f>E74+E75+E76+E77</f>
        <v>315413</v>
      </c>
      <c r="F73" s="14">
        <f t="shared" ref="F73:O73" si="22">F74+F75+F76+F77</f>
        <v>315413</v>
      </c>
      <c r="G73" s="14">
        <f t="shared" si="22"/>
        <v>175037</v>
      </c>
      <c r="H73" s="14">
        <f t="shared" si="22"/>
        <v>11775</v>
      </c>
      <c r="I73" s="14">
        <f t="shared" si="22"/>
        <v>0</v>
      </c>
      <c r="J73" s="14">
        <f t="shared" si="22"/>
        <v>0</v>
      </c>
      <c r="K73" s="14">
        <f t="shared" si="22"/>
        <v>0</v>
      </c>
      <c r="L73" s="14">
        <f t="shared" si="22"/>
        <v>0</v>
      </c>
      <c r="M73" s="14">
        <f t="shared" si="22"/>
        <v>0</v>
      </c>
      <c r="N73" s="14">
        <f t="shared" si="22"/>
        <v>0</v>
      </c>
      <c r="O73" s="14">
        <f t="shared" si="22"/>
        <v>0</v>
      </c>
      <c r="P73" s="14">
        <f t="shared" si="15"/>
        <v>315413</v>
      </c>
    </row>
    <row r="74" spans="1:16" ht="41.4" x14ac:dyDescent="0.3">
      <c r="A74" s="8" t="s">
        <v>159</v>
      </c>
      <c r="B74" s="8" t="s">
        <v>49</v>
      </c>
      <c r="C74" s="9" t="s">
        <v>19</v>
      </c>
      <c r="D74" s="10" t="s">
        <v>50</v>
      </c>
      <c r="E74" s="15">
        <f t="shared" ref="E74:E80" si="23">F74</f>
        <v>265561</v>
      </c>
      <c r="F74" s="15">
        <v>265561</v>
      </c>
      <c r="G74" s="15">
        <v>175037</v>
      </c>
      <c r="H74" s="15">
        <v>11775</v>
      </c>
      <c r="I74" s="15"/>
      <c r="J74" s="15">
        <v>0</v>
      </c>
      <c r="K74" s="15"/>
      <c r="L74" s="15"/>
      <c r="M74" s="15"/>
      <c r="N74" s="15"/>
      <c r="O74" s="15"/>
      <c r="P74" s="15">
        <f t="shared" si="15"/>
        <v>265561</v>
      </c>
    </row>
    <row r="75" spans="1:16" ht="41.4" x14ac:dyDescent="0.3">
      <c r="A75" s="8" t="s">
        <v>160</v>
      </c>
      <c r="B75" s="8" t="s">
        <v>161</v>
      </c>
      <c r="C75" s="9" t="s">
        <v>101</v>
      </c>
      <c r="D75" s="10" t="s">
        <v>162</v>
      </c>
      <c r="E75" s="15">
        <f t="shared" si="23"/>
        <v>532</v>
      </c>
      <c r="F75" s="15">
        <v>532</v>
      </c>
      <c r="G75" s="15"/>
      <c r="H75" s="15"/>
      <c r="I75" s="15"/>
      <c r="J75" s="15">
        <v>0</v>
      </c>
      <c r="K75" s="15"/>
      <c r="L75" s="15"/>
      <c r="M75" s="15"/>
      <c r="N75" s="15"/>
      <c r="O75" s="15"/>
      <c r="P75" s="15">
        <f t="shared" si="15"/>
        <v>532</v>
      </c>
    </row>
    <row r="76" spans="1:16" ht="27.6" x14ac:dyDescent="0.3">
      <c r="A76" s="8" t="s">
        <v>163</v>
      </c>
      <c r="B76" s="8" t="s">
        <v>165</v>
      </c>
      <c r="C76" s="9" t="s">
        <v>164</v>
      </c>
      <c r="D76" s="10" t="s">
        <v>166</v>
      </c>
      <c r="E76" s="15">
        <f t="shared" si="23"/>
        <v>38020</v>
      </c>
      <c r="F76" s="15">
        <v>38020</v>
      </c>
      <c r="G76" s="15"/>
      <c r="H76" s="15"/>
      <c r="I76" s="15"/>
      <c r="J76" s="15">
        <v>0</v>
      </c>
      <c r="K76" s="15"/>
      <c r="L76" s="15"/>
      <c r="M76" s="15"/>
      <c r="N76" s="15"/>
      <c r="O76" s="15"/>
      <c r="P76" s="15">
        <f t="shared" si="15"/>
        <v>38020</v>
      </c>
    </row>
    <row r="77" spans="1:16" ht="27.6" x14ac:dyDescent="0.3">
      <c r="A77" s="8" t="s">
        <v>167</v>
      </c>
      <c r="B77" s="8" t="s">
        <v>168</v>
      </c>
      <c r="C77" s="9" t="s">
        <v>164</v>
      </c>
      <c r="D77" s="10" t="s">
        <v>169</v>
      </c>
      <c r="E77" s="15">
        <f t="shared" si="23"/>
        <v>11300</v>
      </c>
      <c r="F77" s="15">
        <v>11300</v>
      </c>
      <c r="G77" s="15"/>
      <c r="H77" s="15"/>
      <c r="I77" s="15"/>
      <c r="J77" s="15">
        <v>0</v>
      </c>
      <c r="K77" s="15"/>
      <c r="L77" s="15"/>
      <c r="M77" s="15"/>
      <c r="N77" s="15"/>
      <c r="O77" s="15"/>
      <c r="P77" s="15">
        <f t="shared" si="15"/>
        <v>11300</v>
      </c>
    </row>
    <row r="78" spans="1:16" hidden="1" x14ac:dyDescent="0.3">
      <c r="A78" s="4" t="s">
        <v>170</v>
      </c>
      <c r="B78" s="5"/>
      <c r="C78" s="6"/>
      <c r="D78" s="7" t="s">
        <v>157</v>
      </c>
      <c r="E78" s="15">
        <f t="shared" si="23"/>
        <v>936578</v>
      </c>
      <c r="F78" s="14">
        <v>936578</v>
      </c>
      <c r="G78" s="14">
        <v>502800</v>
      </c>
      <c r="H78" s="14">
        <v>299937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si="15"/>
        <v>936578</v>
      </c>
    </row>
    <row r="79" spans="1:16" ht="27.6" x14ac:dyDescent="0.3">
      <c r="A79" s="8" t="s">
        <v>171</v>
      </c>
      <c r="B79" s="8" t="s">
        <v>172</v>
      </c>
      <c r="C79" s="9" t="s">
        <v>164</v>
      </c>
      <c r="D79" s="10" t="s">
        <v>173</v>
      </c>
      <c r="E79" s="15">
        <f t="shared" si="23"/>
        <v>936578</v>
      </c>
      <c r="F79" s="15">
        <v>936578</v>
      </c>
      <c r="G79" s="15">
        <v>502800</v>
      </c>
      <c r="H79" s="15">
        <v>299937</v>
      </c>
      <c r="I79" s="15"/>
      <c r="J79" s="15">
        <v>0</v>
      </c>
      <c r="K79" s="15"/>
      <c r="L79" s="15"/>
      <c r="M79" s="15"/>
      <c r="N79" s="15"/>
      <c r="O79" s="15"/>
      <c r="P79" s="15">
        <f t="shared" si="15"/>
        <v>936578</v>
      </c>
    </row>
    <row r="80" spans="1:16" hidden="1" x14ac:dyDescent="0.3">
      <c r="A80" s="4" t="s">
        <v>174</v>
      </c>
      <c r="B80" s="5"/>
      <c r="C80" s="6"/>
      <c r="D80" s="7" t="s">
        <v>157</v>
      </c>
      <c r="E80" s="15">
        <f t="shared" si="23"/>
        <v>279959</v>
      </c>
      <c r="F80" s="14">
        <v>279959</v>
      </c>
      <c r="G80" s="14">
        <v>190348</v>
      </c>
      <c r="H80" s="14">
        <v>27513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f t="shared" si="15"/>
        <v>279959</v>
      </c>
    </row>
    <row r="81" spans="1:16" x14ac:dyDescent="0.3">
      <c r="A81" s="8" t="s">
        <v>175</v>
      </c>
      <c r="B81" s="8" t="s">
        <v>176</v>
      </c>
      <c r="C81" s="9" t="s">
        <v>101</v>
      </c>
      <c r="D81" s="10" t="s">
        <v>177</v>
      </c>
      <c r="E81" s="15">
        <f>F81</f>
        <v>279959</v>
      </c>
      <c r="F81" s="15">
        <v>279959</v>
      </c>
      <c r="G81" s="15">
        <v>190348</v>
      </c>
      <c r="H81" s="15">
        <v>27513</v>
      </c>
      <c r="I81" s="15"/>
      <c r="J81" s="15">
        <v>0</v>
      </c>
      <c r="K81" s="15"/>
      <c r="L81" s="15"/>
      <c r="M81" s="15"/>
      <c r="N81" s="15"/>
      <c r="O81" s="15"/>
      <c r="P81" s="15">
        <f t="shared" si="15"/>
        <v>279959</v>
      </c>
    </row>
    <row r="82" spans="1:16" ht="41.4" x14ac:dyDescent="0.3">
      <c r="A82" s="4" t="s">
        <v>178</v>
      </c>
      <c r="B82" s="5"/>
      <c r="C82" s="6"/>
      <c r="D82" s="7" t="s">
        <v>179</v>
      </c>
      <c r="E82" s="14">
        <f>E83</f>
        <v>5028783</v>
      </c>
      <c r="F82" s="14">
        <f t="shared" ref="F82:O82" si="24">F83</f>
        <v>5028783</v>
      </c>
      <c r="G82" s="14">
        <f t="shared" si="24"/>
        <v>568202</v>
      </c>
      <c r="H82" s="14">
        <f t="shared" si="24"/>
        <v>28912</v>
      </c>
      <c r="I82" s="14">
        <f t="shared" si="24"/>
        <v>0</v>
      </c>
      <c r="J82" s="14">
        <f t="shared" si="24"/>
        <v>27890</v>
      </c>
      <c r="K82" s="14">
        <f t="shared" si="24"/>
        <v>0</v>
      </c>
      <c r="L82" s="14">
        <f t="shared" si="24"/>
        <v>17000</v>
      </c>
      <c r="M82" s="14">
        <f t="shared" si="24"/>
        <v>0</v>
      </c>
      <c r="N82" s="14">
        <f t="shared" si="24"/>
        <v>0</v>
      </c>
      <c r="O82" s="14">
        <f t="shared" si="24"/>
        <v>10890</v>
      </c>
      <c r="P82" s="14">
        <f t="shared" si="15"/>
        <v>5056673</v>
      </c>
    </row>
    <row r="83" spans="1:16" ht="41.4" x14ac:dyDescent="0.3">
      <c r="A83" s="4" t="s">
        <v>180</v>
      </c>
      <c r="B83" s="5"/>
      <c r="C83" s="6"/>
      <c r="D83" s="7" t="s">
        <v>179</v>
      </c>
      <c r="E83" s="14">
        <f>E84+E85+E86+E87+E88+E89+E90</f>
        <v>5028783</v>
      </c>
      <c r="F83" s="14">
        <f t="shared" ref="F83:O83" si="25">F84+F85+F86+F87+F88+F89+F90</f>
        <v>5028783</v>
      </c>
      <c r="G83" s="14">
        <f t="shared" si="25"/>
        <v>568202</v>
      </c>
      <c r="H83" s="14">
        <f t="shared" si="25"/>
        <v>28912</v>
      </c>
      <c r="I83" s="14">
        <f t="shared" si="25"/>
        <v>0</v>
      </c>
      <c r="J83" s="14">
        <f t="shared" si="25"/>
        <v>27890</v>
      </c>
      <c r="K83" s="14">
        <f t="shared" si="25"/>
        <v>0</v>
      </c>
      <c r="L83" s="14">
        <f t="shared" si="25"/>
        <v>17000</v>
      </c>
      <c r="M83" s="14">
        <f t="shared" si="25"/>
        <v>0</v>
      </c>
      <c r="N83" s="14">
        <f t="shared" si="25"/>
        <v>0</v>
      </c>
      <c r="O83" s="14">
        <f t="shared" si="25"/>
        <v>10890</v>
      </c>
      <c r="P83" s="14">
        <f>E83+J83</f>
        <v>5056673</v>
      </c>
    </row>
    <row r="84" spans="1:16" ht="41.4" x14ac:dyDescent="0.3">
      <c r="A84" s="8" t="s">
        <v>181</v>
      </c>
      <c r="B84" s="8" t="s">
        <v>49</v>
      </c>
      <c r="C84" s="9" t="s">
        <v>19</v>
      </c>
      <c r="D84" s="10" t="s">
        <v>50</v>
      </c>
      <c r="E84" s="15">
        <f t="shared" ref="E84:E87" si="26">F84</f>
        <v>736960</v>
      </c>
      <c r="F84" s="15">
        <v>736960</v>
      </c>
      <c r="G84" s="15">
        <v>568202</v>
      </c>
      <c r="H84" s="15">
        <v>28912</v>
      </c>
      <c r="I84" s="15"/>
      <c r="J84" s="15">
        <v>0</v>
      </c>
      <c r="K84" s="15"/>
      <c r="L84" s="15"/>
      <c r="M84" s="15"/>
      <c r="N84" s="15"/>
      <c r="O84" s="15"/>
      <c r="P84" s="15">
        <f t="shared" si="15"/>
        <v>736960</v>
      </c>
    </row>
    <row r="85" spans="1:16" x14ac:dyDescent="0.3">
      <c r="A85" s="8" t="s">
        <v>182</v>
      </c>
      <c r="B85" s="8" t="s">
        <v>184</v>
      </c>
      <c r="C85" s="9" t="s">
        <v>183</v>
      </c>
      <c r="D85" s="10" t="s">
        <v>185</v>
      </c>
      <c r="E85" s="15">
        <f t="shared" si="26"/>
        <v>16185</v>
      </c>
      <c r="F85" s="15">
        <v>16185</v>
      </c>
      <c r="G85" s="15"/>
      <c r="H85" s="15"/>
      <c r="I85" s="15"/>
      <c r="J85" s="15">
        <v>0</v>
      </c>
      <c r="K85" s="15"/>
      <c r="L85" s="15"/>
      <c r="M85" s="15"/>
      <c r="N85" s="15"/>
      <c r="O85" s="15"/>
      <c r="P85" s="15">
        <f t="shared" ref="P85:P94" si="27">E85+J85</f>
        <v>16185</v>
      </c>
    </row>
    <row r="86" spans="1:16" ht="27.6" x14ac:dyDescent="0.3">
      <c r="A86" s="8" t="s">
        <v>186</v>
      </c>
      <c r="B86" s="8" t="s">
        <v>122</v>
      </c>
      <c r="C86" s="9" t="s">
        <v>118</v>
      </c>
      <c r="D86" s="10" t="s">
        <v>123</v>
      </c>
      <c r="E86" s="15">
        <f t="shared" si="26"/>
        <v>75000</v>
      </c>
      <c r="F86" s="15">
        <v>75000</v>
      </c>
      <c r="G86" s="15"/>
      <c r="H86" s="15"/>
      <c r="I86" s="15"/>
      <c r="J86" s="15">
        <v>0</v>
      </c>
      <c r="K86" s="15"/>
      <c r="L86" s="15"/>
      <c r="M86" s="15"/>
      <c r="N86" s="15"/>
      <c r="O86" s="15"/>
      <c r="P86" s="15">
        <f t="shared" si="27"/>
        <v>75000</v>
      </c>
    </row>
    <row r="87" spans="1:16" x14ac:dyDescent="0.3">
      <c r="A87" s="8" t="s">
        <v>187</v>
      </c>
      <c r="B87" s="8" t="s">
        <v>189</v>
      </c>
      <c r="C87" s="9" t="s">
        <v>188</v>
      </c>
      <c r="D87" s="10" t="s">
        <v>190</v>
      </c>
      <c r="E87" s="15">
        <f t="shared" si="26"/>
        <v>3959429</v>
      </c>
      <c r="F87" s="15">
        <v>3959429</v>
      </c>
      <c r="G87" s="15"/>
      <c r="H87" s="15"/>
      <c r="I87" s="15"/>
      <c r="J87" s="15">
        <v>0</v>
      </c>
      <c r="K87" s="15"/>
      <c r="L87" s="15"/>
      <c r="M87" s="15"/>
      <c r="N87" s="15"/>
      <c r="O87" s="15"/>
      <c r="P87" s="15">
        <f t="shared" si="27"/>
        <v>3959429</v>
      </c>
    </row>
    <row r="88" spans="1:16" ht="27.6" x14ac:dyDescent="0.3">
      <c r="A88" s="8" t="s">
        <v>191</v>
      </c>
      <c r="B88" s="8" t="s">
        <v>193</v>
      </c>
      <c r="C88" s="9" t="s">
        <v>192</v>
      </c>
      <c r="D88" s="10" t="s">
        <v>194</v>
      </c>
      <c r="E88" s="15">
        <f>F88</f>
        <v>241209</v>
      </c>
      <c r="F88" s="15">
        <v>241209</v>
      </c>
      <c r="G88" s="15"/>
      <c r="H88" s="15"/>
      <c r="I88" s="15"/>
      <c r="J88" s="15">
        <v>0</v>
      </c>
      <c r="K88" s="15"/>
      <c r="L88" s="15"/>
      <c r="M88" s="15"/>
      <c r="N88" s="15"/>
      <c r="O88" s="15"/>
      <c r="P88" s="15">
        <f t="shared" si="27"/>
        <v>241209</v>
      </c>
    </row>
    <row r="89" spans="1:16" ht="82.8" x14ac:dyDescent="0.3">
      <c r="A89" s="8" t="s">
        <v>195</v>
      </c>
      <c r="B89" s="8" t="s">
        <v>197</v>
      </c>
      <c r="C89" s="9" t="s">
        <v>196</v>
      </c>
      <c r="D89" s="10" t="s">
        <v>198</v>
      </c>
      <c r="E89" s="15">
        <f t="shared" ref="E89:E90" si="28">F89</f>
        <v>0</v>
      </c>
      <c r="F89" s="15"/>
      <c r="G89" s="15"/>
      <c r="H89" s="15"/>
      <c r="I89" s="15"/>
      <c r="J89" s="15">
        <v>10890</v>
      </c>
      <c r="K89" s="15"/>
      <c r="L89" s="15"/>
      <c r="M89" s="15"/>
      <c r="N89" s="15"/>
      <c r="O89" s="15">
        <v>10890</v>
      </c>
      <c r="P89" s="15">
        <f t="shared" si="27"/>
        <v>10890</v>
      </c>
    </row>
    <row r="90" spans="1:16" ht="27.6" x14ac:dyDescent="0.3">
      <c r="A90" s="8" t="s">
        <v>199</v>
      </c>
      <c r="B90" s="8" t="s">
        <v>201</v>
      </c>
      <c r="C90" s="9" t="s">
        <v>200</v>
      </c>
      <c r="D90" s="10" t="s">
        <v>202</v>
      </c>
      <c r="E90" s="15">
        <f t="shared" si="28"/>
        <v>0</v>
      </c>
      <c r="F90" s="15"/>
      <c r="G90" s="15"/>
      <c r="H90" s="15"/>
      <c r="I90" s="15"/>
      <c r="J90" s="15">
        <v>17000</v>
      </c>
      <c r="K90" s="15"/>
      <c r="L90" s="15">
        <v>17000</v>
      </c>
      <c r="M90" s="15"/>
      <c r="N90" s="15"/>
      <c r="O90" s="15"/>
      <c r="P90" s="15">
        <f t="shared" si="27"/>
        <v>17000</v>
      </c>
    </row>
    <row r="91" spans="1:16" ht="27.6" x14ac:dyDescent="0.3">
      <c r="A91" s="4" t="s">
        <v>203</v>
      </c>
      <c r="B91" s="5"/>
      <c r="C91" s="6"/>
      <c r="D91" s="7" t="s">
        <v>204</v>
      </c>
      <c r="E91" s="14">
        <f>E92</f>
        <v>1356191</v>
      </c>
      <c r="F91" s="14">
        <f t="shared" ref="F91:O91" si="29">F92</f>
        <v>1106191</v>
      </c>
      <c r="G91" s="14">
        <f t="shared" si="29"/>
        <v>850550</v>
      </c>
      <c r="H91" s="14">
        <f t="shared" si="29"/>
        <v>35791</v>
      </c>
      <c r="I91" s="14">
        <f t="shared" si="29"/>
        <v>0</v>
      </c>
      <c r="J91" s="14">
        <f t="shared" si="29"/>
        <v>0</v>
      </c>
      <c r="K91" s="14">
        <f t="shared" si="29"/>
        <v>0</v>
      </c>
      <c r="L91" s="14">
        <f t="shared" si="29"/>
        <v>0</v>
      </c>
      <c r="M91" s="14">
        <f t="shared" si="29"/>
        <v>0</v>
      </c>
      <c r="N91" s="14">
        <f t="shared" si="29"/>
        <v>0</v>
      </c>
      <c r="O91" s="14">
        <f t="shared" si="29"/>
        <v>0</v>
      </c>
      <c r="P91" s="14">
        <f t="shared" si="27"/>
        <v>1356191</v>
      </c>
    </row>
    <row r="92" spans="1:16" ht="27.6" x14ac:dyDescent="0.3">
      <c r="A92" s="4" t="s">
        <v>205</v>
      </c>
      <c r="B92" s="5"/>
      <c r="C92" s="6"/>
      <c r="D92" s="7" t="s">
        <v>204</v>
      </c>
      <c r="E92" s="14">
        <f>E93+E94</f>
        <v>1356191</v>
      </c>
      <c r="F92" s="14">
        <f t="shared" ref="F92:O92" si="30">F93+F94</f>
        <v>1106191</v>
      </c>
      <c r="G92" s="14">
        <f t="shared" si="30"/>
        <v>850550</v>
      </c>
      <c r="H92" s="14">
        <f t="shared" si="30"/>
        <v>35791</v>
      </c>
      <c r="I92" s="14">
        <f t="shared" si="30"/>
        <v>0</v>
      </c>
      <c r="J92" s="14">
        <f t="shared" si="30"/>
        <v>0</v>
      </c>
      <c r="K92" s="14">
        <f t="shared" si="30"/>
        <v>0</v>
      </c>
      <c r="L92" s="14">
        <f t="shared" si="30"/>
        <v>0</v>
      </c>
      <c r="M92" s="14">
        <f t="shared" si="30"/>
        <v>0</v>
      </c>
      <c r="N92" s="14">
        <f t="shared" si="30"/>
        <v>0</v>
      </c>
      <c r="O92" s="14">
        <f t="shared" si="30"/>
        <v>0</v>
      </c>
      <c r="P92" s="14">
        <f t="shared" si="27"/>
        <v>1356191</v>
      </c>
    </row>
    <row r="93" spans="1:16" ht="41.4" x14ac:dyDescent="0.3">
      <c r="A93" s="8" t="s">
        <v>206</v>
      </c>
      <c r="B93" s="8" t="s">
        <v>49</v>
      </c>
      <c r="C93" s="9" t="s">
        <v>19</v>
      </c>
      <c r="D93" s="10" t="s">
        <v>50</v>
      </c>
      <c r="E93" s="15">
        <f>F93</f>
        <v>1106191</v>
      </c>
      <c r="F93" s="15">
        <v>1106191</v>
      </c>
      <c r="G93" s="15">
        <v>850550</v>
      </c>
      <c r="H93" s="15">
        <v>35791</v>
      </c>
      <c r="I93" s="15"/>
      <c r="J93" s="15">
        <v>0</v>
      </c>
      <c r="K93" s="15"/>
      <c r="L93" s="15"/>
      <c r="M93" s="15"/>
      <c r="N93" s="15"/>
      <c r="O93" s="15"/>
      <c r="P93" s="15">
        <f t="shared" si="27"/>
        <v>1106191</v>
      </c>
    </row>
    <row r="94" spans="1:16" x14ac:dyDescent="0.3">
      <c r="A94" s="8" t="s">
        <v>207</v>
      </c>
      <c r="B94" s="8" t="s">
        <v>208</v>
      </c>
      <c r="C94" s="9" t="s">
        <v>23</v>
      </c>
      <c r="D94" s="10" t="s">
        <v>209</v>
      </c>
      <c r="E94" s="15">
        <v>250000</v>
      </c>
      <c r="F94" s="15"/>
      <c r="G94" s="15"/>
      <c r="H94" s="15"/>
      <c r="I94" s="15"/>
      <c r="J94" s="15">
        <v>0</v>
      </c>
      <c r="K94" s="15"/>
      <c r="L94" s="15"/>
      <c r="M94" s="15"/>
      <c r="N94" s="15"/>
      <c r="O94" s="15"/>
      <c r="P94" s="15">
        <f t="shared" si="27"/>
        <v>250000</v>
      </c>
    </row>
    <row r="95" spans="1:16" x14ac:dyDescent="0.3">
      <c r="A95" s="5"/>
      <c r="B95" s="4"/>
      <c r="C95" s="6"/>
      <c r="D95" s="7" t="s">
        <v>210</v>
      </c>
      <c r="E95" s="14">
        <f>E91+E82+E72+E60+E54+E39+E27+E16</f>
        <v>67044399</v>
      </c>
      <c r="F95" s="14">
        <f>F91+F82+F72+F60+F54+F39+F27+F16</f>
        <v>66794399</v>
      </c>
      <c r="G95" s="14">
        <f>G91+G82+G72+G60+G54+G39+G27+G16</f>
        <v>34929059</v>
      </c>
      <c r="H95" s="14">
        <f>H91+H82+H72+H60+H54+H39+H27+H16</f>
        <v>9272768</v>
      </c>
      <c r="I95" s="14">
        <v>0</v>
      </c>
      <c r="J95" s="14">
        <v>178875</v>
      </c>
      <c r="K95" s="14">
        <v>0</v>
      </c>
      <c r="L95" s="14">
        <v>167985</v>
      </c>
      <c r="M95" s="14">
        <v>84258</v>
      </c>
      <c r="N95" s="14">
        <v>677</v>
      </c>
      <c r="O95" s="14">
        <v>10890</v>
      </c>
      <c r="P95" s="14">
        <f>E95+J95</f>
        <v>67223274</v>
      </c>
    </row>
    <row r="98" spans="2:10" x14ac:dyDescent="0.3">
      <c r="B98" s="2" t="s">
        <v>211</v>
      </c>
      <c r="J98" s="2" t="s">
        <v>214</v>
      </c>
    </row>
  </sheetData>
  <mergeCells count="23">
    <mergeCell ref="M6:N6"/>
    <mergeCell ref="J12:J14"/>
    <mergeCell ref="K12:K14"/>
    <mergeCell ref="L12:L14"/>
    <mergeCell ref="M12:N12"/>
    <mergeCell ref="M13:M14"/>
    <mergeCell ref="N13:N14"/>
    <mergeCell ref="A7:P7"/>
    <mergeCell ref="A8:P8"/>
    <mergeCell ref="A11:A14"/>
    <mergeCell ref="B11:B14"/>
    <mergeCell ref="C11:C14"/>
    <mergeCell ref="D11:D14"/>
    <mergeCell ref="E11:I11"/>
    <mergeCell ref="E12:E14"/>
    <mergeCell ref="F12:F14"/>
    <mergeCell ref="G12:H12"/>
    <mergeCell ref="O12:O14"/>
    <mergeCell ref="P11:P14"/>
    <mergeCell ref="G13:G14"/>
    <mergeCell ref="H13:H14"/>
    <mergeCell ref="I12:I14"/>
    <mergeCell ref="J11:O11"/>
  </mergeCells>
  <pageMargins left="0.19685039370078741" right="0.19685039370078741" top="0.39370078740157483" bottom="0.19685039370078741" header="0" footer="0"/>
  <pageSetup paperSize="9" scale="6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FIN4</dc:creator>
  <cp:lastModifiedBy>User</cp:lastModifiedBy>
  <cp:lastPrinted>2023-12-28T11:49:44Z</cp:lastPrinted>
  <dcterms:created xsi:type="dcterms:W3CDTF">2023-12-27T09:24:53Z</dcterms:created>
  <dcterms:modified xsi:type="dcterms:W3CDTF">2023-12-29T07:01:40Z</dcterms:modified>
</cp:coreProperties>
</file>